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nsiun\PPO\DPCP\"/>
    </mc:Choice>
  </mc:AlternateContent>
  <bookViews>
    <workbookView xWindow="0" yWindow="0" windowWidth="24000" windowHeight="9885" firstSheet="3" activeTab="3"/>
  </bookViews>
  <sheets>
    <sheet name="REF" sheetId="1" r:id="rId1"/>
    <sheet name="gapok" sheetId="2" r:id="rId2"/>
    <sheet name="PP30_2015" sheetId="3" r:id="rId3"/>
    <sheet name="CEK KPP" sheetId="4" r:id="rId4"/>
    <sheet name="Daftar" sheetId="5" state="hidden" r:id="rId5"/>
  </sheets>
  <definedNames>
    <definedName name="gaji" localSheetId="2">PP30_2015!$A$8:$U$51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4" l="1"/>
  <c r="E18" i="4"/>
  <c r="E9" i="4"/>
  <c r="L25" i="5"/>
  <c r="D25" i="5"/>
  <c r="I24" i="5"/>
  <c r="I25" i="5"/>
  <c r="G24" i="5"/>
  <c r="G25" i="5"/>
  <c r="E24" i="5"/>
  <c r="E25" i="5"/>
  <c r="D24" i="5"/>
  <c r="K23" i="5"/>
  <c r="J23" i="5"/>
  <c r="E23" i="5"/>
  <c r="D23" i="5"/>
  <c r="C23" i="5"/>
  <c r="K22" i="5"/>
  <c r="J22" i="5"/>
  <c r="E22" i="5"/>
  <c r="D22" i="5"/>
  <c r="C22" i="5"/>
  <c r="K21" i="5"/>
  <c r="J21" i="5"/>
  <c r="E21" i="5"/>
  <c r="D21" i="5"/>
  <c r="C21" i="5"/>
  <c r="K20" i="5"/>
  <c r="J20" i="5"/>
  <c r="E20" i="5"/>
  <c r="D20" i="5"/>
  <c r="C20" i="5"/>
  <c r="K19" i="5"/>
  <c r="J19" i="5"/>
  <c r="E19" i="5"/>
  <c r="D19" i="5"/>
  <c r="C19" i="5"/>
  <c r="K18" i="5"/>
  <c r="J18" i="5"/>
  <c r="E18" i="5"/>
  <c r="D18" i="5"/>
  <c r="C18" i="5"/>
  <c r="K17" i="5"/>
  <c r="J17" i="5"/>
  <c r="E17" i="5"/>
  <c r="D17" i="5"/>
  <c r="C17" i="5"/>
  <c r="K16" i="5"/>
  <c r="J16" i="5"/>
  <c r="E16" i="5"/>
  <c r="D16" i="5"/>
  <c r="C16" i="5"/>
  <c r="K15" i="5"/>
  <c r="J15" i="5"/>
  <c r="E15" i="5"/>
  <c r="D15" i="5"/>
  <c r="C15" i="5"/>
  <c r="K14" i="5"/>
  <c r="J14" i="5"/>
  <c r="E14" i="5"/>
  <c r="D14" i="5"/>
  <c r="C14" i="5"/>
  <c r="E13" i="5"/>
  <c r="D13" i="5"/>
  <c r="C13" i="5"/>
  <c r="M12" i="5"/>
  <c r="L12" i="5"/>
  <c r="I12" i="5"/>
  <c r="G12" i="5"/>
  <c r="J13" i="5"/>
  <c r="E12" i="5"/>
  <c r="D12" i="5"/>
  <c r="C12" i="5"/>
  <c r="C24" i="5"/>
  <c r="C25" i="5"/>
  <c r="D9" i="4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1" i="2"/>
  <c r="C1" i="2"/>
  <c r="D1" i="2"/>
  <c r="J25" i="5"/>
  <c r="K25" i="5"/>
  <c r="K13" i="5"/>
  <c r="J24" i="5"/>
  <c r="K24" i="5"/>
  <c r="L13" i="5"/>
  <c r="M13" i="5"/>
  <c r="M14" i="5"/>
  <c r="L14" i="5"/>
  <c r="L15" i="5"/>
  <c r="M15" i="5"/>
  <c r="M16" i="5"/>
  <c r="L16" i="5"/>
  <c r="L17" i="5"/>
  <c r="M17" i="5"/>
  <c r="M18" i="5"/>
  <c r="L18" i="5"/>
  <c r="L19" i="5"/>
  <c r="M19" i="5"/>
  <c r="M20" i="5"/>
  <c r="L20" i="5"/>
  <c r="L21" i="5"/>
  <c r="M21" i="5"/>
  <c r="M22" i="5"/>
  <c r="L22" i="5"/>
  <c r="L23" i="5"/>
  <c r="M23" i="5"/>
  <c r="M24" i="5"/>
  <c r="M25" i="5"/>
  <c r="L24" i="5"/>
  <c r="K13" i="4" l="1"/>
  <c r="E24" i="4"/>
  <c r="E25" i="4"/>
  <c r="D25" i="4"/>
  <c r="L13" i="4"/>
  <c r="D24" i="4"/>
  <c r="E26" i="4" l="1"/>
  <c r="J25" i="4"/>
  <c r="J26" i="4" s="1"/>
  <c r="K28" i="4" s="1"/>
  <c r="K25" i="4"/>
  <c r="D26" i="4"/>
  <c r="K26" i="4"/>
</calcChain>
</file>

<file path=xl/sharedStrings.xml><?xml version="1.0" encoding="utf-8"?>
<sst xmlns="http://schemas.openxmlformats.org/spreadsheetml/2006/main" count="795" uniqueCount="177">
  <si>
    <t>1a</t>
  </si>
  <si>
    <t>I/a</t>
  </si>
  <si>
    <t>Juru Muda</t>
  </si>
  <si>
    <t>1b</t>
  </si>
  <si>
    <t>I/b</t>
  </si>
  <si>
    <t>Juru Muda Tingkat I</t>
  </si>
  <si>
    <t>1c</t>
  </si>
  <si>
    <t>I/c</t>
  </si>
  <si>
    <t>Juru</t>
  </si>
  <si>
    <t>1d</t>
  </si>
  <si>
    <t>I/d</t>
  </si>
  <si>
    <t>Juru Tingkat I</t>
  </si>
  <si>
    <t>2a</t>
  </si>
  <si>
    <t>II/a</t>
  </si>
  <si>
    <t>Pengatur Muda</t>
  </si>
  <si>
    <t>2b</t>
  </si>
  <si>
    <t>II/b</t>
  </si>
  <si>
    <t>Pengatur Muda Tingkat I</t>
  </si>
  <si>
    <t>2c</t>
  </si>
  <si>
    <t>II/c</t>
  </si>
  <si>
    <t>Pengatur</t>
  </si>
  <si>
    <t>2d</t>
  </si>
  <si>
    <t>II/d</t>
  </si>
  <si>
    <t>Pengatur Tingkat I</t>
  </si>
  <si>
    <t>3a</t>
  </si>
  <si>
    <t>III/a</t>
  </si>
  <si>
    <t>Penata Muda</t>
  </si>
  <si>
    <t>3b</t>
  </si>
  <si>
    <t>III/b</t>
  </si>
  <si>
    <t>Penata Muda Tingkat I</t>
  </si>
  <si>
    <t>3c</t>
  </si>
  <si>
    <t>III/c</t>
  </si>
  <si>
    <t>Penata</t>
  </si>
  <si>
    <t>3d</t>
  </si>
  <si>
    <t>III/d</t>
  </si>
  <si>
    <t>Penata Tingkat I</t>
  </si>
  <si>
    <t>4a</t>
  </si>
  <si>
    <t>IV/a</t>
  </si>
  <si>
    <t xml:space="preserve">Pembina </t>
  </si>
  <si>
    <t>4b</t>
  </si>
  <si>
    <t>IV/b</t>
  </si>
  <si>
    <t>Pembina Tingkat I</t>
  </si>
  <si>
    <t>4c</t>
  </si>
  <si>
    <t>IV/c</t>
  </si>
  <si>
    <t>Pembina Utama Muda</t>
  </si>
  <si>
    <t>4d</t>
  </si>
  <si>
    <t>IV/d</t>
  </si>
  <si>
    <t>Pembina Utama Madya</t>
  </si>
  <si>
    <t>4e</t>
  </si>
  <si>
    <t>IV/e</t>
  </si>
  <si>
    <t>Pembina Utama</t>
  </si>
  <si>
    <t>1a1</t>
  </si>
  <si>
    <t>1a2</t>
  </si>
  <si>
    <t>1a3</t>
  </si>
  <si>
    <t>1a4</t>
  </si>
  <si>
    <t>1b1</t>
  </si>
  <si>
    <t>1b2</t>
  </si>
  <si>
    <t>1b3</t>
  </si>
  <si>
    <t>1b4</t>
  </si>
  <si>
    <t>1c1</t>
  </si>
  <si>
    <t>1c2</t>
  </si>
  <si>
    <t>1c3</t>
  </si>
  <si>
    <t>1c4</t>
  </si>
  <si>
    <t>2a2</t>
  </si>
  <si>
    <t>2a3</t>
  </si>
  <si>
    <t>2a4</t>
  </si>
  <si>
    <t>2b2</t>
  </si>
  <si>
    <t>2b3</t>
  </si>
  <si>
    <t>2b4</t>
  </si>
  <si>
    <t>2c2</t>
  </si>
  <si>
    <t>2c3</t>
  </si>
  <si>
    <t>2c4</t>
  </si>
  <si>
    <t>3a3</t>
  </si>
  <si>
    <t>3b3</t>
  </si>
  <si>
    <t>3a4</t>
  </si>
  <si>
    <t>3b4</t>
  </si>
  <si>
    <t>kdgolmk</t>
  </si>
  <si>
    <t>gol</t>
  </si>
  <si>
    <t>mk</t>
  </si>
  <si>
    <t xml:space="preserve">Lampiran 2  </t>
  </si>
  <si>
    <t>Daftar Gaji Pokok berdasarkan</t>
  </si>
  <si>
    <t>Peraturan Pemerintah Nomor 30 Tahun 2015</t>
  </si>
  <si>
    <t>DAFTAR GAJI POKOK BERDASARKAN PERATURAN PEMERINTAH NOMOR 30 TAHUN 2015</t>
  </si>
  <si>
    <t>MKG</t>
  </si>
  <si>
    <t>Golongan I</t>
  </si>
  <si>
    <t>Golongan II</t>
  </si>
  <si>
    <t>Golongan III</t>
  </si>
  <si>
    <t>Golongan IV</t>
  </si>
  <si>
    <t>a</t>
  </si>
  <si>
    <t>b</t>
  </si>
  <si>
    <t>c</t>
  </si>
  <si>
    <t>d</t>
  </si>
  <si>
    <t>e</t>
  </si>
  <si>
    <t>MENGHITUNG MASA KERJA</t>
  </si>
  <si>
    <t>yang DIISI</t>
  </si>
  <si>
    <t>gol DIISI kodenya (contoh 1a, 3d, 4a, dsb)</t>
  </si>
  <si>
    <t>DIISI bila meninggal dunia (BUP: KOSONG)</t>
  </si>
  <si>
    <t>Nama</t>
  </si>
  <si>
    <t>herman</t>
  </si>
  <si>
    <t>DIISI hanya jumlah masa kerja HONOR saja tanpa masa kerja basis gaji</t>
  </si>
  <si>
    <t>NIP (18 digit tanpa spasi)</t>
  </si>
  <si>
    <t>DIISI dengan jumlah masa kerja untuk pengurangan</t>
  </si>
  <si>
    <t>Usia Pensiun</t>
  </si>
  <si>
    <t>diisi 58 atau 60</t>
  </si>
  <si>
    <t>RUMUS OTOMATIS</t>
  </si>
  <si>
    <t>Tanggal Meninggal Dunia (MD)/APS</t>
  </si>
  <si>
    <t>(Format yyyymmdd, khusus untuk pensiun janda/duda), MISAL 20110911 = 11 Sept 2011</t>
  </si>
  <si>
    <t>(A)  Akhir bulan berhenti atau MD</t>
  </si>
  <si>
    <t>(Masa kerja pada tanggal akhir bulan atau tanggal meninggal dunia/tambah 1 bulan)</t>
  </si>
  <si>
    <t>TMT</t>
  </si>
  <si>
    <t>(D)  Masa Kerja SK Pangkat terakhir</t>
  </si>
  <si>
    <t>(E)  Masa Kerja Akhir (A-B)</t>
  </si>
  <si>
    <t>Tahun</t>
  </si>
  <si>
    <t>Bulan</t>
  </si>
  <si>
    <t>(B)  SK Pangkat Terakhir</t>
  </si>
  <si>
    <t>pertimbangan KP Pengabdian</t>
  </si>
  <si>
    <t>(tanpa MK basis gaji)</t>
  </si>
  <si>
    <t>(F)  Masa Kerja Honor</t>
  </si>
  <si>
    <t>(G)  Masa Kerja Pengurang</t>
  </si>
  <si>
    <t>(C)  SK Pengangkatan</t>
  </si>
  <si>
    <t>Misal: CLTN</t>
  </si>
  <si>
    <t>PERHITUNGAN YANG DIGUNAKAN UNTUK PENGISIAN PADA SISTEM APLIKASI PELAYANAN KEPEGAWAIAN (SAPK)</t>
  </si>
  <si>
    <t>MENGECEK KEBENARAN MASA KERJA</t>
  </si>
  <si>
    <t>BENAR</t>
  </si>
  <si>
    <t>Bila TIDAK SAMA</t>
  </si>
  <si>
    <t>Masa Kerja PENSIUN (A - C + F - G)</t>
  </si>
  <si>
    <t>pengurangan karena Pindah golongan</t>
  </si>
  <si>
    <t>Kemungkinan SALAH Masa Kerja</t>
  </si>
  <si>
    <t>Masa Kerja Golongan/KPP (D + E)</t>
  </si>
  <si>
    <t>gol 1 ke 2 dikurangi 6 tahun</t>
  </si>
  <si>
    <t>BUAT DAFTAR MASA KERJA!</t>
  </si>
  <si>
    <t>gol 2 ke 3 dikurangi 5 tahun</t>
  </si>
  <si>
    <t>Gapok</t>
  </si>
  <si>
    <t>DIISI kode</t>
  </si>
  <si>
    <t>DAFTAR RIWAYAT MASA KERJA</t>
  </si>
  <si>
    <t>bagian yang DIISI</t>
  </si>
  <si>
    <t>gol/ruang</t>
  </si>
  <si>
    <t>tgl - bulan - tahun</t>
  </si>
  <si>
    <t>Masa Kerja</t>
  </si>
  <si>
    <t>bulan</t>
  </si>
  <si>
    <t>bila terdapat pada SK Pengangkatan</t>
  </si>
  <si>
    <t>Contoh</t>
  </si>
  <si>
    <t>:</t>
  </si>
  <si>
    <t>Keterangan</t>
  </si>
  <si>
    <t>Menjelaskan bila terdapat kesalahan</t>
  </si>
  <si>
    <t>NIP</t>
  </si>
  <si>
    <t>NIP (tanpa Spasi)</t>
  </si>
  <si>
    <t>dsb.</t>
  </si>
  <si>
    <t>Jenis Pensiun</t>
  </si>
  <si>
    <t>BUP atau Janda/Duda dan lain sebagainya</t>
  </si>
  <si>
    <t>Tgl Berhenti/Meninggal Dunia</t>
  </si>
  <si>
    <t>Format (dd-mm-yyyy)</t>
  </si>
  <si>
    <t>No</t>
  </si>
  <si>
    <t>Pangkat (Gol/Ruang)</t>
  </si>
  <si>
    <t>Hitung</t>
  </si>
  <si>
    <t>Jumlah</t>
  </si>
  <si>
    <t>-</t>
  </si>
  <si>
    <t>pengangkatan/jangan dihapus</t>
  </si>
  <si>
    <t/>
  </si>
  <si>
    <t>dibawahnya dapat disisip-disalin</t>
  </si>
  <si>
    <t>dapat disisip-disalin/jika lebih dihapus (rumus dicopy ke bawah melebihi sisipan)</t>
  </si>
  <si>
    <t>kp pengabdian (bila ada)/jangan dihapus</t>
  </si>
  <si>
    <t>terakhir/jangan dihapus</t>
  </si>
  <si>
    <t>cpns</t>
  </si>
  <si>
    <t>jika baris telah dihapus/salin dari atasnya</t>
  </si>
  <si>
    <t>pns/kp</t>
  </si>
  <si>
    <t>PEMERIKSA</t>
  </si>
  <si>
    <t>jika kurang sisip diantaranya dan salin rumusnya</t>
  </si>
  <si>
    <t>kp abdi</t>
  </si>
  <si>
    <t>………………………………………….………….</t>
  </si>
  <si>
    <t>pensiun</t>
  </si>
  <si>
    <t xml:space="preserve">range untuk CETAK SUDAH DITENTUKAN, </t>
  </si>
  <si>
    <t>dapat dicoba melalui PRINT PREVIEW</t>
  </si>
  <si>
    <t>…...……………………………..</t>
  </si>
  <si>
    <t>NIP ……………………………..</t>
  </si>
  <si>
    <t>Masa Kerja PNS</t>
  </si>
  <si>
    <t>196110091983012004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</si>
</sst>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dd\-mm\-yyyy"/>
    <numFmt numFmtId="165" formatCode="0\ \ "/>
  </numFmts>
  <fonts count="22">
    <font>
      <sz val="10"/>
      <color rgb="FF000000"/>
      <name val="Arial"/>
    </font>
    <font>
      <sz val="10"/>
      <name val="Arial"/>
    </font>
    <font>
      <b/>
      <sz val="16"/>
      <name val="Arial"/>
    </font>
    <font>
      <b/>
      <sz val="16"/>
      <name val="Nunito"/>
    </font>
    <font>
      <sz val="16"/>
      <name val="Nunito"/>
    </font>
    <font>
      <b/>
      <sz val="10"/>
      <name val="Arial"/>
    </font>
    <font>
      <b/>
      <sz val="16"/>
      <color rgb="FFFF0000"/>
      <name val="Nunito"/>
    </font>
    <font>
      <sz val="12"/>
      <name val="Nunito"/>
    </font>
    <font>
      <sz val="16"/>
      <color rgb="FFFF0000"/>
      <name val="Nunito"/>
    </font>
    <font>
      <sz val="10"/>
      <color rgb="FF000000"/>
      <name val="Bookman Old Style"/>
    </font>
    <font>
      <sz val="11"/>
      <color rgb="FF000000"/>
      <name val="Calibri"/>
    </font>
    <font>
      <b/>
      <sz val="10"/>
      <color rgb="FF000000"/>
      <name val="Bookman Old Style"/>
    </font>
    <font>
      <sz val="10"/>
      <name val="Bookman Old Style"/>
    </font>
    <font>
      <sz val="10"/>
      <color rgb="FF0000FF"/>
      <name val="Bookman Old Style"/>
    </font>
    <font>
      <b/>
      <sz val="11"/>
      <name val="Arial"/>
    </font>
    <font>
      <b/>
      <sz val="10"/>
      <color rgb="FFFF0000"/>
      <name val="Arial"/>
    </font>
    <font>
      <b/>
      <sz val="10"/>
      <color rgb="FF0066CC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008000"/>
        <bgColor rgb="FF008000"/>
      </patternFill>
    </fill>
    <fill>
      <patternFill patternType="solid">
        <fgColor rgb="FF00CCFF"/>
        <bgColor rgb="FF00CCFF"/>
      </patternFill>
    </fill>
    <fill>
      <patternFill patternType="solid">
        <fgColor rgb="FF003366"/>
        <bgColor rgb="FF003366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/>
    <xf numFmtId="164" fontId="1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1" fillId="6" borderId="3" xfId="0" applyFont="1" applyFill="1" applyBorder="1" applyAlignment="1"/>
    <xf numFmtId="0" fontId="4" fillId="6" borderId="3" xfId="0" applyFont="1" applyFill="1" applyBorder="1" applyAlignment="1"/>
    <xf numFmtId="0" fontId="1" fillId="0" borderId="0" xfId="0" applyFont="1" applyAlignment="1">
      <alignment horizontal="right"/>
    </xf>
    <xf numFmtId="0" fontId="8" fillId="6" borderId="3" xfId="0" applyFont="1" applyFill="1" applyBorder="1" applyAlignment="1"/>
    <xf numFmtId="0" fontId="9" fillId="0" borderId="0" xfId="0" applyFont="1" applyAlignment="1"/>
    <xf numFmtId="0" fontId="10" fillId="0" borderId="0" xfId="0" applyFont="1"/>
    <xf numFmtId="0" fontId="9" fillId="0" borderId="0" xfId="0" applyFont="1" applyAlignment="1">
      <alignment horizontal="right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vertical="center"/>
    </xf>
    <xf numFmtId="3" fontId="9" fillId="0" borderId="19" xfId="0" applyNumberFormat="1" applyFont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165" fontId="10" fillId="0" borderId="21" xfId="0" applyNumberFormat="1" applyFont="1" applyBorder="1" applyAlignment="1">
      <alignment horizontal="center"/>
    </xf>
    <xf numFmtId="41" fontId="10" fillId="0" borderId="22" xfId="0" applyNumberFormat="1" applyFont="1" applyBorder="1" applyAlignment="1"/>
    <xf numFmtId="41" fontId="10" fillId="0" borderId="23" xfId="0" applyNumberFormat="1" applyFont="1" applyBorder="1" applyAlignment="1"/>
    <xf numFmtId="41" fontId="10" fillId="0" borderId="24" xfId="0" applyNumberFormat="1" applyFont="1" applyBorder="1" applyAlignment="1"/>
    <xf numFmtId="41" fontId="10" fillId="0" borderId="25" xfId="0" applyNumberFormat="1" applyFont="1" applyBorder="1" applyAlignment="1"/>
    <xf numFmtId="41" fontId="10" fillId="0" borderId="26" xfId="0" applyNumberFormat="1" applyFont="1" applyBorder="1" applyAlignment="1"/>
    <xf numFmtId="165" fontId="9" fillId="0" borderId="27" xfId="0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vertical="center"/>
    </xf>
    <xf numFmtId="3" fontId="9" fillId="0" borderId="29" xfId="0" applyNumberFormat="1" applyFont="1" applyBorder="1" applyAlignment="1">
      <alignment vertical="center"/>
    </xf>
    <xf numFmtId="3" fontId="9" fillId="0" borderId="30" xfId="0" applyNumberFormat="1" applyFont="1" applyBorder="1" applyAlignment="1">
      <alignment vertical="center"/>
    </xf>
    <xf numFmtId="165" fontId="9" fillId="0" borderId="27" xfId="0" applyNumberFormat="1" applyFont="1" applyBorder="1" applyAlignment="1">
      <alignment vertical="center"/>
    </xf>
    <xf numFmtId="3" fontId="9" fillId="0" borderId="31" xfId="0" applyNumberFormat="1" applyFont="1" applyBorder="1" applyAlignment="1">
      <alignment vertical="center"/>
    </xf>
    <xf numFmtId="3" fontId="9" fillId="0" borderId="32" xfId="0" applyNumberFormat="1" applyFont="1" applyBorder="1" applyAlignment="1">
      <alignment vertical="center"/>
    </xf>
    <xf numFmtId="165" fontId="12" fillId="0" borderId="27" xfId="0" applyNumberFormat="1" applyFont="1" applyBorder="1" applyAlignment="1">
      <alignment horizontal="right" vertical="center"/>
    </xf>
    <xf numFmtId="3" fontId="13" fillId="0" borderId="28" xfId="0" applyNumberFormat="1" applyFont="1" applyBorder="1" applyAlignment="1">
      <alignment vertical="center"/>
    </xf>
    <xf numFmtId="165" fontId="10" fillId="0" borderId="33" xfId="0" applyNumberFormat="1" applyFont="1" applyBorder="1" applyAlignment="1">
      <alignment horizontal="center"/>
    </xf>
    <xf numFmtId="41" fontId="10" fillId="0" borderId="34" xfId="0" applyNumberFormat="1" applyFont="1" applyBorder="1" applyAlignment="1"/>
    <xf numFmtId="41" fontId="10" fillId="0" borderId="35" xfId="0" applyNumberFormat="1" applyFont="1" applyBorder="1" applyAlignment="1"/>
    <xf numFmtId="41" fontId="10" fillId="0" borderId="36" xfId="0" applyNumberFormat="1" applyFont="1" applyBorder="1" applyAlignment="1"/>
    <xf numFmtId="41" fontId="10" fillId="0" borderId="37" xfId="0" applyNumberFormat="1" applyFont="1" applyBorder="1" applyAlignment="1"/>
    <xf numFmtId="41" fontId="10" fillId="0" borderId="38" xfId="0" applyNumberFormat="1" applyFont="1" applyBorder="1" applyAlignment="1"/>
    <xf numFmtId="165" fontId="9" fillId="0" borderId="39" xfId="0" applyNumberFormat="1" applyFont="1" applyBorder="1" applyAlignment="1">
      <alignment vertical="center"/>
    </xf>
    <xf numFmtId="3" fontId="9" fillId="0" borderId="40" xfId="0" applyNumberFormat="1" applyFont="1" applyBorder="1" applyAlignment="1">
      <alignment vertical="center"/>
    </xf>
    <xf numFmtId="3" fontId="9" fillId="0" borderId="41" xfId="0" applyNumberFormat="1" applyFont="1" applyBorder="1" applyAlignment="1">
      <alignment vertical="center"/>
    </xf>
    <xf numFmtId="3" fontId="9" fillId="0" borderId="42" xfId="0" applyNumberFormat="1" applyFont="1" applyBorder="1" applyAlignment="1">
      <alignment vertical="center"/>
    </xf>
    <xf numFmtId="3" fontId="9" fillId="0" borderId="43" xfId="0" applyNumberFormat="1" applyFont="1" applyBorder="1" applyAlignment="1">
      <alignment vertical="center"/>
    </xf>
    <xf numFmtId="0" fontId="1" fillId="0" borderId="0" xfId="0" applyFont="1"/>
    <xf numFmtId="0" fontId="1" fillId="0" borderId="13" xfId="0" applyFont="1" applyBorder="1" applyAlignment="1">
      <alignment horizontal="center" vertical="center"/>
    </xf>
    <xf numFmtId="0" fontId="15" fillId="0" borderId="0" xfId="0" applyFont="1" applyAlignment="1"/>
    <xf numFmtId="0" fontId="1" fillId="0" borderId="56" xfId="0" applyFont="1" applyBorder="1" applyAlignment="1">
      <alignment vertical="center" wrapText="1"/>
    </xf>
    <xf numFmtId="0" fontId="1" fillId="8" borderId="57" xfId="0" applyFont="1" applyFill="1" applyBorder="1" applyAlignment="1">
      <alignment vertical="center" wrapText="1"/>
    </xf>
    <xf numFmtId="0" fontId="1" fillId="8" borderId="58" xfId="0" applyFont="1" applyFill="1" applyBorder="1" applyAlignment="1">
      <alignment vertical="center" wrapText="1"/>
    </xf>
    <xf numFmtId="41" fontId="1" fillId="0" borderId="59" xfId="0" applyNumberFormat="1" applyFont="1" applyBorder="1" applyAlignment="1">
      <alignment vertical="center"/>
    </xf>
    <xf numFmtId="0" fontId="1" fillId="8" borderId="60" xfId="0" applyFont="1" applyFill="1" applyBorder="1" applyAlignment="1">
      <alignment vertical="center" wrapText="1"/>
    </xf>
    <xf numFmtId="0" fontId="1" fillId="0" borderId="59" xfId="0" applyFont="1" applyBorder="1" applyAlignment="1">
      <alignment vertical="center"/>
    </xf>
    <xf numFmtId="0" fontId="1" fillId="0" borderId="61" xfId="0" applyFont="1" applyBorder="1" applyAlignment="1">
      <alignment vertical="center" wrapText="1"/>
    </xf>
    <xf numFmtId="0" fontId="16" fillId="0" borderId="0" xfId="0" applyFont="1" applyAlignment="1"/>
    <xf numFmtId="14" fontId="1" fillId="0" borderId="0" xfId="0" applyNumberFormat="1" applyFont="1" applyAlignment="1"/>
    <xf numFmtId="41" fontId="1" fillId="0" borderId="0" xfId="0" applyNumberFormat="1" applyFont="1" applyAlignment="1">
      <alignment vertical="top"/>
    </xf>
    <xf numFmtId="0" fontId="4" fillId="10" borderId="1" xfId="0" applyFont="1" applyFill="1" applyBorder="1" applyAlignment="1"/>
    <xf numFmtId="0" fontId="4" fillId="10" borderId="2" xfId="0" applyFont="1" applyFill="1" applyBorder="1" applyAlignment="1"/>
    <xf numFmtId="0" fontId="0" fillId="10" borderId="0" xfId="0" applyFont="1" applyFill="1" applyAlignment="1"/>
    <xf numFmtId="0" fontId="0" fillId="0" borderId="0" xfId="0" applyAlignment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49" fontId="20" fillId="9" borderId="0" xfId="0" applyNumberFormat="1" applyFont="1" applyFill="1" applyAlignment="1"/>
    <xf numFmtId="0" fontId="1" fillId="2" borderId="44" xfId="0" applyFont="1" applyFill="1" applyBorder="1" applyAlignment="1">
      <alignment vertical="center"/>
    </xf>
    <xf numFmtId="0" fontId="1" fillId="3" borderId="44" xfId="0" applyFont="1" applyFill="1" applyBorder="1" applyAlignment="1">
      <alignment vertical="center"/>
    </xf>
    <xf numFmtId="0" fontId="21" fillId="2" borderId="44" xfId="0" applyFont="1" applyFill="1" applyBorder="1" applyAlignment="1">
      <alignment vertical="center"/>
    </xf>
    <xf numFmtId="0" fontId="1" fillId="4" borderId="44" xfId="0" applyFont="1" applyFill="1" applyBorder="1" applyAlignment="1">
      <alignment vertical="center"/>
    </xf>
    <xf numFmtId="0" fontId="3" fillId="2" borderId="44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left"/>
    </xf>
    <xf numFmtId="0" fontId="3" fillId="2" borderId="44" xfId="0" applyFont="1" applyFill="1" applyBorder="1" applyAlignment="1"/>
    <xf numFmtId="0" fontId="3" fillId="4" borderId="44" xfId="0" applyFont="1" applyFill="1" applyBorder="1" applyAlignment="1"/>
    <xf numFmtId="0" fontId="4" fillId="5" borderId="44" xfId="0" applyFont="1" applyFill="1" applyBorder="1" applyAlignment="1"/>
    <xf numFmtId="0" fontId="4" fillId="7" borderId="44" xfId="0" applyFont="1" applyFill="1" applyBorder="1" applyAlignment="1"/>
    <xf numFmtId="0" fontId="1" fillId="2" borderId="44" xfId="0" applyFont="1" applyFill="1" applyBorder="1" applyAlignment="1"/>
    <xf numFmtId="0" fontId="1" fillId="8" borderId="44" xfId="0" applyFont="1" applyFill="1" applyBorder="1" applyAlignment="1">
      <alignment vertical="center" wrapText="1"/>
    </xf>
    <xf numFmtId="0" fontId="5" fillId="2" borderId="44" xfId="0" applyFont="1" applyFill="1" applyBorder="1" applyAlignment="1"/>
    <xf numFmtId="41" fontId="1" fillId="0" borderId="57" xfId="0" applyNumberFormat="1" applyFont="1" applyBorder="1" applyAlignment="1">
      <alignment vertical="center"/>
    </xf>
    <xf numFmtId="0" fontId="1" fillId="0" borderId="57" xfId="0" applyFont="1" applyBorder="1" applyAlignment="1">
      <alignment vertical="center" wrapText="1"/>
    </xf>
    <xf numFmtId="0" fontId="1" fillId="0" borderId="60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1" fillId="0" borderId="57" xfId="0" applyFont="1" applyBorder="1" applyAlignment="1">
      <alignment vertical="center"/>
    </xf>
    <xf numFmtId="0" fontId="1" fillId="8" borderId="61" xfId="0" applyFont="1" applyFill="1" applyBorder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10" xfId="0" applyFont="1" applyBorder="1" applyAlignment="1"/>
    <xf numFmtId="0" fontId="9" fillId="0" borderId="7" xfId="0" applyFont="1" applyBorder="1" applyAlignment="1">
      <alignment horizontal="center" vertical="center"/>
    </xf>
    <xf numFmtId="0" fontId="1" fillId="0" borderId="8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9" fillId="0" borderId="6" xfId="0" applyFont="1" applyBorder="1" applyAlignment="1">
      <alignment horizontal="center" vertical="center" wrapText="1"/>
    </xf>
    <xf numFmtId="0" fontId="1" fillId="0" borderId="11" xfId="0" applyFont="1" applyBorder="1" applyAlignment="1"/>
    <xf numFmtId="0" fontId="2" fillId="3" borderId="44" xfId="0" applyFont="1" applyFill="1" applyBorder="1" applyAlignment="1">
      <alignment horizontal="left"/>
    </xf>
    <xf numFmtId="0" fontId="1" fillId="0" borderId="44" xfId="0" applyFont="1" applyBorder="1" applyAlignment="1"/>
    <xf numFmtId="41" fontId="7" fillId="0" borderId="4" xfId="0" applyNumberFormat="1" applyFont="1" applyBorder="1" applyAlignment="1">
      <alignment horizontal="left"/>
    </xf>
    <xf numFmtId="0" fontId="1" fillId="0" borderId="5" xfId="0" applyFont="1" applyBorder="1" applyAlignme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1" fillId="0" borderId="23" xfId="0" applyFont="1" applyBorder="1" applyAlignment="1"/>
    <xf numFmtId="0" fontId="1" fillId="0" borderId="52" xfId="0" applyFont="1" applyBorder="1" applyAlignment="1"/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/>
    <xf numFmtId="49" fontId="5" fillId="8" borderId="44" xfId="0" applyNumberFormat="1" applyFont="1" applyFill="1" applyBorder="1" applyAlignment="1">
      <alignment vertical="center"/>
    </xf>
    <xf numFmtId="49" fontId="1" fillId="8" borderId="44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/>
    <xf numFmtId="0" fontId="1" fillId="0" borderId="51" xfId="0" applyFont="1" applyBorder="1" applyAlignment="1"/>
    <xf numFmtId="0" fontId="1" fillId="0" borderId="47" xfId="0" applyFont="1" applyBorder="1" applyAlignment="1"/>
    <xf numFmtId="0" fontId="1" fillId="0" borderId="26" xfId="0" applyFont="1" applyBorder="1" applyAlignment="1"/>
    <xf numFmtId="0" fontId="1" fillId="0" borderId="25" xfId="0" applyFont="1" applyBorder="1" applyAlignment="1"/>
    <xf numFmtId="0" fontId="1" fillId="0" borderId="53" xfId="0" applyFont="1" applyBorder="1" applyAlignment="1"/>
    <xf numFmtId="0" fontId="1" fillId="0" borderId="54" xfId="0" applyFont="1" applyBorder="1" applyAlignment="1"/>
    <xf numFmtId="0" fontId="1" fillId="0" borderId="55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2578125" defaultRowHeight="15" customHeight="1"/>
  <cols>
    <col min="1" max="2" width="8" customWidth="1"/>
    <col min="3" max="3" width="21.5703125" customWidth="1"/>
    <col min="4" max="26" width="8" customWidth="1"/>
  </cols>
  <sheetData>
    <row r="1" spans="1:3" ht="12.75" customHeight="1">
      <c r="A1" s="90" t="s">
        <v>0</v>
      </c>
      <c r="B1" s="90" t="s">
        <v>1</v>
      </c>
      <c r="C1" s="1" t="s">
        <v>2</v>
      </c>
    </row>
    <row r="2" spans="1:3" ht="12.75" customHeight="1">
      <c r="A2" s="90" t="s">
        <v>3</v>
      </c>
      <c r="B2" s="90" t="s">
        <v>4</v>
      </c>
      <c r="C2" s="1" t="s">
        <v>5</v>
      </c>
    </row>
    <row r="3" spans="1:3" ht="12.75" customHeight="1">
      <c r="A3" s="90" t="s">
        <v>6</v>
      </c>
      <c r="B3" s="90" t="s">
        <v>7</v>
      </c>
      <c r="C3" s="1" t="s">
        <v>8</v>
      </c>
    </row>
    <row r="4" spans="1:3" ht="12.75" customHeight="1">
      <c r="A4" s="90" t="s">
        <v>9</v>
      </c>
      <c r="B4" s="90" t="s">
        <v>10</v>
      </c>
      <c r="C4" s="1" t="s">
        <v>11</v>
      </c>
    </row>
    <row r="5" spans="1:3" ht="12.75" customHeight="1">
      <c r="A5" s="90" t="s">
        <v>12</v>
      </c>
      <c r="B5" s="90" t="s">
        <v>13</v>
      </c>
      <c r="C5" s="1" t="s">
        <v>14</v>
      </c>
    </row>
    <row r="6" spans="1:3" ht="12.75" customHeight="1">
      <c r="A6" s="90" t="s">
        <v>15</v>
      </c>
      <c r="B6" s="90" t="s">
        <v>16</v>
      </c>
      <c r="C6" s="1" t="s">
        <v>17</v>
      </c>
    </row>
    <row r="7" spans="1:3" ht="12.75" customHeight="1">
      <c r="A7" s="90" t="s">
        <v>18</v>
      </c>
      <c r="B7" s="90" t="s">
        <v>19</v>
      </c>
      <c r="C7" s="1" t="s">
        <v>20</v>
      </c>
    </row>
    <row r="8" spans="1:3" ht="12.75" customHeight="1">
      <c r="A8" s="90" t="s">
        <v>21</v>
      </c>
      <c r="B8" s="90" t="s">
        <v>22</v>
      </c>
      <c r="C8" s="1" t="s">
        <v>23</v>
      </c>
    </row>
    <row r="9" spans="1:3" ht="12.75" customHeight="1">
      <c r="A9" s="90" t="s">
        <v>24</v>
      </c>
      <c r="B9" s="90" t="s">
        <v>25</v>
      </c>
      <c r="C9" s="1" t="s">
        <v>26</v>
      </c>
    </row>
    <row r="10" spans="1:3" ht="12.75" customHeight="1">
      <c r="A10" s="90" t="s">
        <v>27</v>
      </c>
      <c r="B10" s="90" t="s">
        <v>28</v>
      </c>
      <c r="C10" s="1" t="s">
        <v>29</v>
      </c>
    </row>
    <row r="11" spans="1:3" ht="12.75" customHeight="1">
      <c r="A11" s="90" t="s">
        <v>30</v>
      </c>
      <c r="B11" s="90" t="s">
        <v>31</v>
      </c>
      <c r="C11" s="1" t="s">
        <v>32</v>
      </c>
    </row>
    <row r="12" spans="1:3" ht="12.75" customHeight="1">
      <c r="A12" s="90" t="s">
        <v>33</v>
      </c>
      <c r="B12" s="90" t="s">
        <v>34</v>
      </c>
      <c r="C12" s="1" t="s">
        <v>35</v>
      </c>
    </row>
    <row r="13" spans="1:3" ht="12.75" customHeight="1">
      <c r="A13" s="90" t="s">
        <v>36</v>
      </c>
      <c r="B13" s="90" t="s">
        <v>37</v>
      </c>
      <c r="C13" s="1" t="s">
        <v>38</v>
      </c>
    </row>
    <row r="14" spans="1:3" ht="12.75" customHeight="1">
      <c r="A14" s="90" t="s">
        <v>39</v>
      </c>
      <c r="B14" s="90" t="s">
        <v>40</v>
      </c>
      <c r="C14" s="1" t="s">
        <v>41</v>
      </c>
    </row>
    <row r="15" spans="1:3" ht="12.75" customHeight="1">
      <c r="A15" s="90" t="s">
        <v>42</v>
      </c>
      <c r="B15" s="90" t="s">
        <v>43</v>
      </c>
      <c r="C15" s="1" t="s">
        <v>44</v>
      </c>
    </row>
    <row r="16" spans="1:3" ht="12.75" customHeight="1">
      <c r="A16" s="90" t="s">
        <v>45</v>
      </c>
      <c r="B16" s="90" t="s">
        <v>46</v>
      </c>
      <c r="C16" s="1" t="s">
        <v>47</v>
      </c>
    </row>
    <row r="17" spans="1:3" ht="12.75" customHeight="1">
      <c r="A17" s="90" t="s">
        <v>48</v>
      </c>
      <c r="B17" s="90" t="s">
        <v>49</v>
      </c>
      <c r="C17" s="1" t="s">
        <v>50</v>
      </c>
    </row>
    <row r="18" spans="1:3" ht="12.75" customHeight="1">
      <c r="A18" s="90"/>
      <c r="B18" s="90"/>
      <c r="C18" s="90"/>
    </row>
    <row r="19" spans="1:3" ht="12.75" customHeight="1">
      <c r="A19" s="90"/>
      <c r="B19" s="90"/>
      <c r="C19" s="90"/>
    </row>
    <row r="20" spans="1:3" ht="12.75" customHeight="1">
      <c r="A20" s="90"/>
      <c r="B20" s="90"/>
      <c r="C20" s="90"/>
    </row>
    <row r="21" spans="1:3" ht="12.75" customHeight="1">
      <c r="A21" s="90"/>
      <c r="B21" s="90"/>
      <c r="C21" s="90"/>
    </row>
    <row r="22" spans="1:3" ht="12.75" customHeight="1">
      <c r="A22" s="1" t="s">
        <v>51</v>
      </c>
      <c r="B22" s="90">
        <v>0</v>
      </c>
      <c r="C22" s="90">
        <v>0</v>
      </c>
    </row>
    <row r="23" spans="1:3" ht="12.75" customHeight="1">
      <c r="A23" s="1" t="s">
        <v>52</v>
      </c>
      <c r="B23" s="90">
        <v>6</v>
      </c>
      <c r="C23" s="90">
        <v>6</v>
      </c>
    </row>
    <row r="24" spans="1:3" ht="12.75" customHeight="1">
      <c r="A24" s="1" t="s">
        <v>53</v>
      </c>
      <c r="B24" s="90">
        <v>11</v>
      </c>
      <c r="C24" s="90">
        <v>11</v>
      </c>
    </row>
    <row r="25" spans="1:3" ht="12.75" customHeight="1">
      <c r="A25" s="1" t="s">
        <v>54</v>
      </c>
      <c r="B25" s="90">
        <v>11</v>
      </c>
      <c r="C25" s="90">
        <v>11</v>
      </c>
    </row>
    <row r="26" spans="1:3" ht="12.75" customHeight="1">
      <c r="A26" s="1" t="s">
        <v>55</v>
      </c>
      <c r="B26" s="90">
        <v>0</v>
      </c>
      <c r="C26" s="90">
        <v>0</v>
      </c>
    </row>
    <row r="27" spans="1:3" ht="12.75" customHeight="1">
      <c r="A27" s="1" t="s">
        <v>56</v>
      </c>
      <c r="B27" s="90">
        <v>3</v>
      </c>
      <c r="C27" s="90">
        <v>6</v>
      </c>
    </row>
    <row r="28" spans="1:3" ht="12.75" customHeight="1">
      <c r="A28" s="1" t="s">
        <v>57</v>
      </c>
      <c r="B28" s="90">
        <v>8</v>
      </c>
      <c r="C28" s="90">
        <v>11</v>
      </c>
    </row>
    <row r="29" spans="1:3" ht="12.75" customHeight="1">
      <c r="A29" s="1" t="s">
        <v>58</v>
      </c>
      <c r="B29" s="90">
        <v>8</v>
      </c>
      <c r="C29" s="90">
        <v>11</v>
      </c>
    </row>
    <row r="30" spans="1:3" ht="12.75" customHeight="1">
      <c r="A30" s="1" t="s">
        <v>59</v>
      </c>
      <c r="B30" s="90">
        <v>0</v>
      </c>
      <c r="C30" s="90">
        <v>0</v>
      </c>
    </row>
    <row r="31" spans="1:3" ht="12.75" customHeight="1">
      <c r="A31" s="1" t="s">
        <v>60</v>
      </c>
      <c r="B31" s="90">
        <v>3</v>
      </c>
      <c r="C31" s="90">
        <v>6</v>
      </c>
    </row>
    <row r="32" spans="1:3" ht="12.75" customHeight="1">
      <c r="A32" s="1" t="s">
        <v>61</v>
      </c>
      <c r="B32" s="90">
        <v>8</v>
      </c>
      <c r="C32" s="90">
        <v>11</v>
      </c>
    </row>
    <row r="33" spans="1:3" ht="12.75" customHeight="1">
      <c r="A33" s="1" t="s">
        <v>62</v>
      </c>
      <c r="B33" s="90">
        <v>8</v>
      </c>
      <c r="C33" s="90">
        <v>11</v>
      </c>
    </row>
    <row r="34" spans="1:3" ht="12.75" customHeight="1">
      <c r="A34" s="1" t="s">
        <v>63</v>
      </c>
      <c r="B34" s="90">
        <v>0</v>
      </c>
      <c r="C34" s="90">
        <v>0</v>
      </c>
    </row>
    <row r="35" spans="1:3" ht="12.75" customHeight="1">
      <c r="A35" s="1" t="s">
        <v>64</v>
      </c>
      <c r="B35" s="90">
        <v>5</v>
      </c>
      <c r="C35" s="90">
        <v>5</v>
      </c>
    </row>
    <row r="36" spans="1:3" ht="12.75" customHeight="1">
      <c r="A36" s="1" t="s">
        <v>65</v>
      </c>
      <c r="B36" s="90">
        <v>5</v>
      </c>
      <c r="C36" s="90">
        <v>5</v>
      </c>
    </row>
    <row r="37" spans="1:3" ht="12.75" customHeight="1">
      <c r="A37" s="1" t="s">
        <v>66</v>
      </c>
      <c r="B37" s="90">
        <v>0</v>
      </c>
      <c r="C37" s="90">
        <v>0</v>
      </c>
    </row>
    <row r="38" spans="1:3" ht="12.75" customHeight="1">
      <c r="A38" s="1" t="s">
        <v>67</v>
      </c>
      <c r="B38" s="90">
        <v>2</v>
      </c>
      <c r="C38" s="90">
        <v>5</v>
      </c>
    </row>
    <row r="39" spans="1:3" ht="12.75" customHeight="1">
      <c r="A39" s="1" t="s">
        <v>68</v>
      </c>
      <c r="B39" s="90">
        <v>2</v>
      </c>
      <c r="C39" s="90">
        <v>5</v>
      </c>
    </row>
    <row r="40" spans="1:3" ht="12.75" customHeight="1">
      <c r="A40" s="1" t="s">
        <v>69</v>
      </c>
      <c r="B40" s="90">
        <v>0</v>
      </c>
      <c r="C40" s="90">
        <v>0</v>
      </c>
    </row>
    <row r="41" spans="1:3" ht="12.75" customHeight="1">
      <c r="A41" s="1" t="s">
        <v>70</v>
      </c>
      <c r="B41" s="90">
        <v>2</v>
      </c>
      <c r="C41" s="90">
        <v>5</v>
      </c>
    </row>
    <row r="42" spans="1:3" ht="12.75" customHeight="1">
      <c r="A42" s="1" t="s">
        <v>71</v>
      </c>
      <c r="B42" s="90">
        <v>2</v>
      </c>
      <c r="C42" s="90">
        <v>5</v>
      </c>
    </row>
    <row r="43" spans="1:3" ht="12.75" customHeight="1">
      <c r="A43" s="1" t="s">
        <v>72</v>
      </c>
      <c r="B43" s="90">
        <v>0</v>
      </c>
      <c r="C43" s="90">
        <v>0</v>
      </c>
    </row>
    <row r="44" spans="1:3" ht="12.75" customHeight="1">
      <c r="A44" s="1" t="s">
        <v>73</v>
      </c>
      <c r="B44" s="90">
        <v>0</v>
      </c>
      <c r="C44" s="90">
        <v>0</v>
      </c>
    </row>
    <row r="45" spans="1:3" ht="12.75" customHeight="1">
      <c r="A45" s="1" t="s">
        <v>74</v>
      </c>
      <c r="B45" s="90">
        <v>0</v>
      </c>
      <c r="C45" s="90">
        <v>0</v>
      </c>
    </row>
    <row r="46" spans="1:3" ht="12.75" customHeight="1">
      <c r="A46" s="1" t="s">
        <v>75</v>
      </c>
      <c r="B46" s="90">
        <v>0</v>
      </c>
      <c r="C46" s="90">
        <v>0</v>
      </c>
    </row>
    <row r="47" spans="1:3" ht="12.75" customHeight="1">
      <c r="A47" s="90"/>
      <c r="B47" s="90"/>
      <c r="C47" s="90"/>
    </row>
    <row r="48" spans="1:3" ht="12.75" customHeight="1">
      <c r="A48" s="90"/>
      <c r="B48" s="90"/>
      <c r="C48" s="90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503" workbookViewId="0">
      <selection activeCell="C532" sqref="C532"/>
    </sheetView>
  </sheetViews>
  <sheetFormatPr defaultColWidth="14.42578125" defaultRowHeight="15" customHeight="1"/>
  <cols>
    <col min="1" max="1" width="8" customWidth="1"/>
    <col min="2" max="3" width="4.28515625" customWidth="1"/>
    <col min="4" max="4" width="10.140625" customWidth="1"/>
    <col min="5" max="14" width="9.140625" customWidth="1"/>
    <col min="15" max="26" width="8" customWidth="1"/>
  </cols>
  <sheetData>
    <row r="1" spans="1:26" ht="12.75" customHeight="1">
      <c r="A1" s="50">
        <v>1</v>
      </c>
      <c r="B1" s="50">
        <f t="shared" ref="B1:D1" si="0">A1+1</f>
        <v>2</v>
      </c>
      <c r="C1" s="50">
        <f t="shared" si="0"/>
        <v>3</v>
      </c>
      <c r="D1" s="50">
        <f t="shared" si="0"/>
        <v>4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2.75" customHeight="1">
      <c r="A2" s="50"/>
      <c r="B2" s="50"/>
      <c r="C2" s="50"/>
      <c r="D2" s="50">
        <v>30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2.75" customHeight="1">
      <c r="A3" s="50"/>
      <c r="B3" s="50"/>
      <c r="C3" s="50"/>
      <c r="D3" s="61">
        <v>42160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12.75" customHeight="1">
      <c r="A4" s="50"/>
      <c r="B4" s="50"/>
      <c r="C4" s="50"/>
      <c r="D4" s="61">
        <v>42005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12.75" customHeight="1">
      <c r="A5" s="50"/>
      <c r="B5" s="50"/>
      <c r="C5" s="50"/>
      <c r="D5" s="50">
        <v>17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12.75" customHeight="1">
      <c r="A6" s="50" t="s">
        <v>76</v>
      </c>
      <c r="B6" s="50" t="s">
        <v>77</v>
      </c>
      <c r="C6" s="50" t="s">
        <v>78</v>
      </c>
      <c r="D6" s="50">
        <v>2015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12.75" customHeight="1">
      <c r="A7" s="50" t="str">
        <f t="shared" ref="A7:A533" si="1">IF(LEN(C7)=1,B7&amp;"0"&amp;C7,B7&amp;C7)</f>
        <v>1a00</v>
      </c>
      <c r="B7" s="50" t="s">
        <v>0</v>
      </c>
      <c r="C7" s="50">
        <v>0</v>
      </c>
      <c r="D7" s="62">
        <v>1486500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2.75" customHeight="1">
      <c r="A8" s="50" t="str">
        <f t="shared" si="1"/>
        <v>1a01</v>
      </c>
      <c r="B8" s="50" t="s">
        <v>0</v>
      </c>
      <c r="C8" s="50">
        <v>1</v>
      </c>
      <c r="D8" s="62">
        <v>1486500</v>
      </c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2.75" customHeight="1">
      <c r="A9" s="50" t="str">
        <f t="shared" si="1"/>
        <v>1a02</v>
      </c>
      <c r="B9" s="50" t="s">
        <v>0</v>
      </c>
      <c r="C9" s="50">
        <v>2</v>
      </c>
      <c r="D9" s="62">
        <v>1533400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2.75" customHeight="1">
      <c r="A10" s="50" t="str">
        <f t="shared" si="1"/>
        <v>1a03</v>
      </c>
      <c r="B10" s="50" t="s">
        <v>0</v>
      </c>
      <c r="C10" s="50">
        <v>3</v>
      </c>
      <c r="D10" s="62">
        <v>1533400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2.75" customHeight="1">
      <c r="A11" s="50" t="str">
        <f t="shared" si="1"/>
        <v>1a04</v>
      </c>
      <c r="B11" s="50" t="s">
        <v>0</v>
      </c>
      <c r="C11" s="50">
        <v>4</v>
      </c>
      <c r="D11" s="62">
        <v>1581700</v>
      </c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2.75" customHeight="1">
      <c r="A12" s="50" t="str">
        <f t="shared" si="1"/>
        <v>1a05</v>
      </c>
      <c r="B12" s="50" t="s">
        <v>0</v>
      </c>
      <c r="C12" s="50">
        <v>5</v>
      </c>
      <c r="D12" s="62">
        <v>1581700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2.75" customHeight="1">
      <c r="A13" s="50" t="str">
        <f t="shared" si="1"/>
        <v>1a06</v>
      </c>
      <c r="B13" s="50" t="s">
        <v>0</v>
      </c>
      <c r="C13" s="50">
        <v>6</v>
      </c>
      <c r="D13" s="62">
        <v>1631500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2.75" customHeight="1">
      <c r="A14" s="50" t="str">
        <f t="shared" si="1"/>
        <v>1a07</v>
      </c>
      <c r="B14" s="50" t="s">
        <v>0</v>
      </c>
      <c r="C14" s="50">
        <v>7</v>
      </c>
      <c r="D14" s="62">
        <v>1631500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2.75" customHeight="1">
      <c r="A15" s="50" t="str">
        <f t="shared" si="1"/>
        <v>1a08</v>
      </c>
      <c r="B15" s="50" t="s">
        <v>0</v>
      </c>
      <c r="C15" s="50">
        <v>8</v>
      </c>
      <c r="D15" s="62">
        <v>1682900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2.75" customHeight="1">
      <c r="A16" s="50" t="str">
        <f t="shared" si="1"/>
        <v>1a09</v>
      </c>
      <c r="B16" s="50" t="s">
        <v>0</v>
      </c>
      <c r="C16" s="50">
        <v>9</v>
      </c>
      <c r="D16" s="62">
        <v>1682900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2.75" customHeight="1">
      <c r="A17" s="50" t="str">
        <f t="shared" si="1"/>
        <v>1a10</v>
      </c>
      <c r="B17" s="50" t="s">
        <v>0</v>
      </c>
      <c r="C17" s="50">
        <v>10</v>
      </c>
      <c r="D17" s="62">
        <v>1735900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2.75" customHeight="1">
      <c r="A18" s="50" t="str">
        <f t="shared" si="1"/>
        <v>1a11</v>
      </c>
      <c r="B18" s="50" t="s">
        <v>0</v>
      </c>
      <c r="C18" s="50">
        <v>11</v>
      </c>
      <c r="D18" s="62">
        <v>1735900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2.75" customHeight="1">
      <c r="A19" s="50" t="str">
        <f t="shared" si="1"/>
        <v>1a12</v>
      </c>
      <c r="B19" s="50" t="s">
        <v>0</v>
      </c>
      <c r="C19" s="50">
        <v>12</v>
      </c>
      <c r="D19" s="62">
        <v>1790500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2.75" customHeight="1">
      <c r="A20" s="50" t="str">
        <f t="shared" si="1"/>
        <v>1a13</v>
      </c>
      <c r="B20" s="50" t="s">
        <v>0</v>
      </c>
      <c r="C20" s="50">
        <v>13</v>
      </c>
      <c r="D20" s="62">
        <v>1790500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2.75" customHeight="1">
      <c r="A21" s="50" t="str">
        <f t="shared" si="1"/>
        <v>1a14</v>
      </c>
      <c r="B21" s="50" t="s">
        <v>0</v>
      </c>
      <c r="C21" s="50">
        <v>14</v>
      </c>
      <c r="D21" s="62">
        <v>1846900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2.75" customHeight="1">
      <c r="A22" s="50" t="str">
        <f t="shared" si="1"/>
        <v>1a15</v>
      </c>
      <c r="B22" s="50" t="s">
        <v>0</v>
      </c>
      <c r="C22" s="50">
        <v>15</v>
      </c>
      <c r="D22" s="62">
        <v>1846900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2.75" customHeight="1">
      <c r="A23" s="50" t="str">
        <f t="shared" si="1"/>
        <v>1a16</v>
      </c>
      <c r="B23" s="50" t="s">
        <v>0</v>
      </c>
      <c r="C23" s="50">
        <v>16</v>
      </c>
      <c r="D23" s="62">
        <v>1905100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2.75" customHeight="1">
      <c r="A24" s="50" t="str">
        <f t="shared" si="1"/>
        <v>1a17</v>
      </c>
      <c r="B24" s="50" t="s">
        <v>0</v>
      </c>
      <c r="C24" s="50">
        <v>17</v>
      </c>
      <c r="D24" s="62">
        <v>1905100</v>
      </c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2.75" customHeight="1">
      <c r="A25" s="50" t="str">
        <f t="shared" si="1"/>
        <v>1a18</v>
      </c>
      <c r="B25" s="50" t="s">
        <v>0</v>
      </c>
      <c r="C25" s="50">
        <v>18</v>
      </c>
      <c r="D25" s="62">
        <v>1965100</v>
      </c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2.75" customHeight="1">
      <c r="A26" s="50" t="str">
        <f t="shared" si="1"/>
        <v>1a19</v>
      </c>
      <c r="B26" s="50" t="s">
        <v>0</v>
      </c>
      <c r="C26" s="50">
        <v>19</v>
      </c>
      <c r="D26" s="62">
        <v>1965100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2.75" customHeight="1">
      <c r="A27" s="50" t="str">
        <f t="shared" si="1"/>
        <v>1a20</v>
      </c>
      <c r="B27" s="50" t="s">
        <v>0</v>
      </c>
      <c r="C27" s="50">
        <v>20</v>
      </c>
      <c r="D27" s="62">
        <v>2027000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2.75" customHeight="1">
      <c r="A28" s="50" t="str">
        <f t="shared" si="1"/>
        <v>1a21</v>
      </c>
      <c r="B28" s="50" t="s">
        <v>0</v>
      </c>
      <c r="C28" s="50">
        <v>21</v>
      </c>
      <c r="D28" s="62">
        <v>2027000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2.75" customHeight="1">
      <c r="A29" s="50" t="str">
        <f t="shared" si="1"/>
        <v>1a22</v>
      </c>
      <c r="B29" s="50" t="s">
        <v>0</v>
      </c>
      <c r="C29" s="50">
        <v>22</v>
      </c>
      <c r="D29" s="62">
        <v>2090800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2.75" customHeight="1">
      <c r="A30" s="50" t="str">
        <f t="shared" si="1"/>
        <v>1a23</v>
      </c>
      <c r="B30" s="50" t="s">
        <v>0</v>
      </c>
      <c r="C30" s="50">
        <v>23</v>
      </c>
      <c r="D30" s="62">
        <v>2090800</v>
      </c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2.75" customHeight="1">
      <c r="A31" s="50" t="str">
        <f t="shared" si="1"/>
        <v>1a24</v>
      </c>
      <c r="B31" s="50" t="s">
        <v>0</v>
      </c>
      <c r="C31" s="50">
        <v>24</v>
      </c>
      <c r="D31" s="62">
        <v>2156700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2.75" customHeight="1">
      <c r="A32" s="50" t="str">
        <f t="shared" si="1"/>
        <v>1a25</v>
      </c>
      <c r="B32" s="50" t="s">
        <v>0</v>
      </c>
      <c r="C32" s="50">
        <v>25</v>
      </c>
      <c r="D32" s="62">
        <v>2156700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2.75" customHeight="1">
      <c r="A33" s="50" t="str">
        <f t="shared" si="1"/>
        <v>1a26</v>
      </c>
      <c r="B33" s="50" t="s">
        <v>0</v>
      </c>
      <c r="C33" s="50">
        <v>26</v>
      </c>
      <c r="D33" s="62">
        <v>2224600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2.75" customHeight="1">
      <c r="A34" s="50" t="str">
        <f t="shared" si="1"/>
        <v>1a27</v>
      </c>
      <c r="B34" s="50" t="s">
        <v>0</v>
      </c>
      <c r="C34" s="50">
        <v>27</v>
      </c>
      <c r="D34" s="62">
        <v>2224600</v>
      </c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2.75" customHeight="1">
      <c r="A35" s="50" t="str">
        <f t="shared" si="1"/>
        <v>1b03</v>
      </c>
      <c r="B35" s="50" t="s">
        <v>3</v>
      </c>
      <c r="C35" s="50">
        <v>3</v>
      </c>
      <c r="D35" s="62">
        <v>1623400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2.75" customHeight="1">
      <c r="A36" s="50" t="str">
        <f t="shared" si="1"/>
        <v>1b04</v>
      </c>
      <c r="B36" s="50" t="s">
        <v>3</v>
      </c>
      <c r="C36" s="50">
        <v>4</v>
      </c>
      <c r="D36" s="62">
        <v>1623400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2.75" customHeight="1">
      <c r="A37" s="50" t="str">
        <f t="shared" si="1"/>
        <v>1b05</v>
      </c>
      <c r="B37" s="50" t="s">
        <v>3</v>
      </c>
      <c r="C37" s="50">
        <v>5</v>
      </c>
      <c r="D37" s="62">
        <v>1674500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2.75" customHeight="1">
      <c r="A38" s="50" t="str">
        <f t="shared" si="1"/>
        <v>1b06</v>
      </c>
      <c r="B38" s="50" t="s">
        <v>3</v>
      </c>
      <c r="C38" s="50">
        <v>6</v>
      </c>
      <c r="D38" s="62">
        <v>1674500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2.75" customHeight="1">
      <c r="A39" s="50" t="str">
        <f t="shared" si="1"/>
        <v>1b07</v>
      </c>
      <c r="B39" s="50" t="s">
        <v>3</v>
      </c>
      <c r="C39" s="50">
        <v>7</v>
      </c>
      <c r="D39" s="62">
        <v>1727300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2.75" customHeight="1">
      <c r="A40" s="50" t="str">
        <f t="shared" si="1"/>
        <v>1b08</v>
      </c>
      <c r="B40" s="50" t="s">
        <v>3</v>
      </c>
      <c r="C40" s="50">
        <v>8</v>
      </c>
      <c r="D40" s="62">
        <v>1727300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2.75" customHeight="1">
      <c r="A41" s="50" t="str">
        <f t="shared" si="1"/>
        <v>1b09</v>
      </c>
      <c r="B41" s="50" t="s">
        <v>3</v>
      </c>
      <c r="C41" s="50">
        <v>9</v>
      </c>
      <c r="D41" s="62">
        <v>1781700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2.75" customHeight="1">
      <c r="A42" s="50" t="str">
        <f t="shared" si="1"/>
        <v>1b10</v>
      </c>
      <c r="B42" s="50" t="s">
        <v>3</v>
      </c>
      <c r="C42" s="50">
        <v>10</v>
      </c>
      <c r="D42" s="62">
        <v>1781700</v>
      </c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2.75" customHeight="1">
      <c r="A43" s="50" t="str">
        <f t="shared" si="1"/>
        <v>1b11</v>
      </c>
      <c r="B43" s="50" t="s">
        <v>3</v>
      </c>
      <c r="C43" s="50">
        <v>11</v>
      </c>
      <c r="D43" s="62">
        <v>1837800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2.75" customHeight="1">
      <c r="A44" s="50" t="str">
        <f t="shared" si="1"/>
        <v>1b12</v>
      </c>
      <c r="B44" s="50" t="s">
        <v>3</v>
      </c>
      <c r="C44" s="50">
        <v>12</v>
      </c>
      <c r="D44" s="62">
        <v>1837800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2.75" customHeight="1">
      <c r="A45" s="50" t="str">
        <f t="shared" si="1"/>
        <v>1b13</v>
      </c>
      <c r="B45" s="50" t="s">
        <v>3</v>
      </c>
      <c r="C45" s="50">
        <v>13</v>
      </c>
      <c r="D45" s="62">
        <v>1895700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2.75" customHeight="1">
      <c r="A46" s="50" t="str">
        <f t="shared" si="1"/>
        <v>1b14</v>
      </c>
      <c r="B46" s="50" t="s">
        <v>3</v>
      </c>
      <c r="C46" s="50">
        <v>14</v>
      </c>
      <c r="D46" s="62">
        <v>1895700</v>
      </c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2.75" customHeight="1">
      <c r="A47" s="50" t="str">
        <f t="shared" si="1"/>
        <v>1b15</v>
      </c>
      <c r="B47" s="50" t="s">
        <v>3</v>
      </c>
      <c r="C47" s="50">
        <v>15</v>
      </c>
      <c r="D47" s="62">
        <v>1955400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2.75" customHeight="1">
      <c r="A48" s="50" t="str">
        <f t="shared" si="1"/>
        <v>1b16</v>
      </c>
      <c r="B48" s="50" t="s">
        <v>3</v>
      </c>
      <c r="C48" s="50">
        <v>16</v>
      </c>
      <c r="D48" s="62">
        <v>1955400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2.75" customHeight="1">
      <c r="A49" s="50" t="str">
        <f t="shared" si="1"/>
        <v>1b17</v>
      </c>
      <c r="B49" s="50" t="s">
        <v>3</v>
      </c>
      <c r="C49" s="50">
        <v>17</v>
      </c>
      <c r="D49" s="62">
        <v>2016900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2.75" customHeight="1">
      <c r="A50" s="50" t="str">
        <f t="shared" si="1"/>
        <v>1b18</v>
      </c>
      <c r="B50" s="50" t="s">
        <v>3</v>
      </c>
      <c r="C50" s="50">
        <v>18</v>
      </c>
      <c r="D50" s="62">
        <v>2016900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2.75" customHeight="1">
      <c r="A51" s="50" t="str">
        <f t="shared" si="1"/>
        <v>1b19</v>
      </c>
      <c r="B51" s="50" t="s">
        <v>3</v>
      </c>
      <c r="C51" s="50">
        <v>19</v>
      </c>
      <c r="D51" s="62">
        <v>2080500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2.75" customHeight="1">
      <c r="A52" s="50" t="str">
        <f t="shared" si="1"/>
        <v>1b20</v>
      </c>
      <c r="B52" s="50" t="s">
        <v>3</v>
      </c>
      <c r="C52" s="50">
        <v>20</v>
      </c>
      <c r="D52" s="62">
        <v>2080500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2.75" customHeight="1">
      <c r="A53" s="50" t="str">
        <f t="shared" si="1"/>
        <v>1b21</v>
      </c>
      <c r="B53" s="50" t="s">
        <v>3</v>
      </c>
      <c r="C53" s="50">
        <v>21</v>
      </c>
      <c r="D53" s="62">
        <v>2146000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2.75" customHeight="1">
      <c r="A54" s="50" t="str">
        <f t="shared" si="1"/>
        <v>1b22</v>
      </c>
      <c r="B54" s="50" t="s">
        <v>3</v>
      </c>
      <c r="C54" s="50">
        <v>22</v>
      </c>
      <c r="D54" s="62">
        <v>2146000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2.75" customHeight="1">
      <c r="A55" s="50" t="str">
        <f t="shared" si="1"/>
        <v>1b23</v>
      </c>
      <c r="B55" s="50" t="s">
        <v>3</v>
      </c>
      <c r="C55" s="50">
        <v>23</v>
      </c>
      <c r="D55" s="62">
        <v>2213600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2.75" customHeight="1">
      <c r="A56" s="50" t="str">
        <f t="shared" si="1"/>
        <v>1b24</v>
      </c>
      <c r="B56" s="50" t="s">
        <v>3</v>
      </c>
      <c r="C56" s="50">
        <v>24</v>
      </c>
      <c r="D56" s="62">
        <v>2213600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2.75" customHeight="1">
      <c r="A57" s="50" t="str">
        <f t="shared" si="1"/>
        <v>1b25</v>
      </c>
      <c r="B57" s="50" t="s">
        <v>3</v>
      </c>
      <c r="C57" s="50">
        <v>25</v>
      </c>
      <c r="D57" s="62">
        <v>2283300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2.75" customHeight="1">
      <c r="A58" s="50" t="str">
        <f t="shared" si="1"/>
        <v>1b26</v>
      </c>
      <c r="B58" s="50" t="s">
        <v>3</v>
      </c>
      <c r="C58" s="50">
        <v>26</v>
      </c>
      <c r="D58" s="62">
        <v>2283300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2.75" customHeight="1">
      <c r="A59" s="50" t="str">
        <f t="shared" si="1"/>
        <v>1b27</v>
      </c>
      <c r="B59" s="50" t="s">
        <v>3</v>
      </c>
      <c r="C59" s="50">
        <v>27</v>
      </c>
      <c r="D59" s="62">
        <v>2355200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2.75" customHeight="1">
      <c r="A60" s="50" t="str">
        <f t="shared" si="1"/>
        <v>1c03</v>
      </c>
      <c r="B60" s="50" t="s">
        <v>6</v>
      </c>
      <c r="C60" s="50">
        <v>3</v>
      </c>
      <c r="D60" s="62">
        <v>1692100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2.75" customHeight="1">
      <c r="A61" s="50" t="str">
        <f t="shared" si="1"/>
        <v>1c04</v>
      </c>
      <c r="B61" s="50" t="s">
        <v>6</v>
      </c>
      <c r="C61" s="50">
        <v>4</v>
      </c>
      <c r="D61" s="62">
        <v>1692100</v>
      </c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2.75" customHeight="1">
      <c r="A62" s="50" t="str">
        <f t="shared" si="1"/>
        <v>1c05</v>
      </c>
      <c r="B62" s="50" t="s">
        <v>6</v>
      </c>
      <c r="C62" s="50">
        <v>5</v>
      </c>
      <c r="D62" s="62">
        <v>1745400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2.75" customHeight="1">
      <c r="A63" s="50" t="str">
        <f t="shared" si="1"/>
        <v>1c06</v>
      </c>
      <c r="B63" s="50" t="s">
        <v>6</v>
      </c>
      <c r="C63" s="50">
        <v>6</v>
      </c>
      <c r="D63" s="62">
        <v>1745400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2.75" customHeight="1">
      <c r="A64" s="50" t="str">
        <f t="shared" si="1"/>
        <v>1c07</v>
      </c>
      <c r="B64" s="50" t="s">
        <v>6</v>
      </c>
      <c r="C64" s="50">
        <v>7</v>
      </c>
      <c r="D64" s="62">
        <v>1800300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2.75" customHeight="1">
      <c r="A65" s="50" t="str">
        <f t="shared" si="1"/>
        <v>1c08</v>
      </c>
      <c r="B65" s="50" t="s">
        <v>6</v>
      </c>
      <c r="C65" s="50">
        <v>8</v>
      </c>
      <c r="D65" s="62">
        <v>1800300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2.75" customHeight="1">
      <c r="A66" s="50" t="str">
        <f t="shared" si="1"/>
        <v>1c09</v>
      </c>
      <c r="B66" s="50" t="s">
        <v>6</v>
      </c>
      <c r="C66" s="50">
        <v>9</v>
      </c>
      <c r="D66" s="62">
        <v>1857000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2.75" customHeight="1">
      <c r="A67" s="50" t="str">
        <f t="shared" si="1"/>
        <v>1c10</v>
      </c>
      <c r="B67" s="50" t="s">
        <v>6</v>
      </c>
      <c r="C67" s="50">
        <v>10</v>
      </c>
      <c r="D67" s="62">
        <v>1857000</v>
      </c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2.75" customHeight="1">
      <c r="A68" s="50" t="str">
        <f t="shared" si="1"/>
        <v>1c11</v>
      </c>
      <c r="B68" s="50" t="s">
        <v>6</v>
      </c>
      <c r="C68" s="50">
        <v>11</v>
      </c>
      <c r="D68" s="62">
        <v>1915500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2.75" customHeight="1">
      <c r="A69" s="50" t="str">
        <f t="shared" si="1"/>
        <v>1c12</v>
      </c>
      <c r="B69" s="50" t="s">
        <v>6</v>
      </c>
      <c r="C69" s="50">
        <v>12</v>
      </c>
      <c r="D69" s="62">
        <v>1915500</v>
      </c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2.75" customHeight="1">
      <c r="A70" s="50" t="str">
        <f t="shared" si="1"/>
        <v>1c13</v>
      </c>
      <c r="B70" s="50" t="s">
        <v>6</v>
      </c>
      <c r="C70" s="50">
        <v>13</v>
      </c>
      <c r="D70" s="62">
        <v>1975800</v>
      </c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2.75" customHeight="1">
      <c r="A71" s="50" t="str">
        <f t="shared" si="1"/>
        <v>1c14</v>
      </c>
      <c r="B71" s="50" t="s">
        <v>6</v>
      </c>
      <c r="C71" s="50">
        <v>14</v>
      </c>
      <c r="D71" s="62">
        <v>1975800</v>
      </c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2.75" customHeight="1">
      <c r="A72" s="50" t="str">
        <f t="shared" si="1"/>
        <v>1c15</v>
      </c>
      <c r="B72" s="50" t="s">
        <v>6</v>
      </c>
      <c r="C72" s="50">
        <v>15</v>
      </c>
      <c r="D72" s="62">
        <v>2038100</v>
      </c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2.75" customHeight="1">
      <c r="A73" s="50" t="str">
        <f t="shared" si="1"/>
        <v>1c16</v>
      </c>
      <c r="B73" s="50" t="s">
        <v>6</v>
      </c>
      <c r="C73" s="50">
        <v>16</v>
      </c>
      <c r="D73" s="62">
        <v>2038100</v>
      </c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2.75" customHeight="1">
      <c r="A74" s="50" t="str">
        <f t="shared" si="1"/>
        <v>1c17</v>
      </c>
      <c r="B74" s="50" t="s">
        <v>6</v>
      </c>
      <c r="C74" s="50">
        <v>17</v>
      </c>
      <c r="D74" s="62">
        <v>2102300</v>
      </c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2.75" customHeight="1">
      <c r="A75" s="50" t="str">
        <f t="shared" si="1"/>
        <v>1c18</v>
      </c>
      <c r="B75" s="50" t="s">
        <v>6</v>
      </c>
      <c r="C75" s="50">
        <v>18</v>
      </c>
      <c r="D75" s="62">
        <v>2102300</v>
      </c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2.75" customHeight="1">
      <c r="A76" s="50" t="str">
        <f t="shared" si="1"/>
        <v>1c19</v>
      </c>
      <c r="B76" s="50" t="s">
        <v>6</v>
      </c>
      <c r="C76" s="50">
        <v>19</v>
      </c>
      <c r="D76" s="62">
        <v>2168500</v>
      </c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2.75" customHeight="1">
      <c r="A77" s="50" t="str">
        <f t="shared" si="1"/>
        <v>1c20</v>
      </c>
      <c r="B77" s="50" t="s">
        <v>6</v>
      </c>
      <c r="C77" s="50">
        <v>20</v>
      </c>
      <c r="D77" s="62">
        <v>2168500</v>
      </c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2.75" customHeight="1">
      <c r="A78" s="50" t="str">
        <f t="shared" si="1"/>
        <v>1c21</v>
      </c>
      <c r="B78" s="50" t="s">
        <v>6</v>
      </c>
      <c r="C78" s="50">
        <v>21</v>
      </c>
      <c r="D78" s="62">
        <v>2236800</v>
      </c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2.75" customHeight="1">
      <c r="A79" s="50" t="str">
        <f t="shared" si="1"/>
        <v>1c22</v>
      </c>
      <c r="B79" s="50" t="s">
        <v>6</v>
      </c>
      <c r="C79" s="50">
        <v>22</v>
      </c>
      <c r="D79" s="62">
        <v>2236800</v>
      </c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2.75" customHeight="1">
      <c r="A80" s="50" t="str">
        <f t="shared" si="1"/>
        <v>1c23</v>
      </c>
      <c r="B80" s="50" t="s">
        <v>6</v>
      </c>
      <c r="C80" s="50">
        <v>23</v>
      </c>
      <c r="D80" s="62">
        <v>2307200</v>
      </c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2.75" customHeight="1">
      <c r="A81" s="50" t="str">
        <f t="shared" si="1"/>
        <v>1c24</v>
      </c>
      <c r="B81" s="50" t="s">
        <v>6</v>
      </c>
      <c r="C81" s="50">
        <v>24</v>
      </c>
      <c r="D81" s="62">
        <v>2307200</v>
      </c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2.75" customHeight="1">
      <c r="A82" s="50" t="str">
        <f t="shared" si="1"/>
        <v>1c25</v>
      </c>
      <c r="B82" s="50" t="s">
        <v>6</v>
      </c>
      <c r="C82" s="50">
        <v>25</v>
      </c>
      <c r="D82" s="62">
        <v>2379900</v>
      </c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2.75" customHeight="1">
      <c r="A83" s="50" t="str">
        <f t="shared" si="1"/>
        <v>1c26</v>
      </c>
      <c r="B83" s="50" t="s">
        <v>6</v>
      </c>
      <c r="C83" s="50">
        <v>26</v>
      </c>
      <c r="D83" s="62">
        <v>2379900</v>
      </c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2.75" customHeight="1">
      <c r="A84" s="50" t="str">
        <f t="shared" si="1"/>
        <v>1c27</v>
      </c>
      <c r="B84" s="50" t="s">
        <v>6</v>
      </c>
      <c r="C84" s="50">
        <v>27</v>
      </c>
      <c r="D84" s="62">
        <v>2454800</v>
      </c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2.75" customHeight="1">
      <c r="A85" s="50" t="str">
        <f t="shared" si="1"/>
        <v>1d03</v>
      </c>
      <c r="B85" s="50" t="s">
        <v>9</v>
      </c>
      <c r="C85" s="50">
        <v>3</v>
      </c>
      <c r="D85" s="62">
        <v>1763600</v>
      </c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2.75" customHeight="1">
      <c r="A86" s="50" t="str">
        <f t="shared" si="1"/>
        <v>1d04</v>
      </c>
      <c r="B86" s="50" t="s">
        <v>9</v>
      </c>
      <c r="C86" s="50">
        <v>4</v>
      </c>
      <c r="D86" s="62">
        <v>1763600</v>
      </c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2.75" customHeight="1">
      <c r="A87" s="50" t="str">
        <f t="shared" si="1"/>
        <v>1d05</v>
      </c>
      <c r="B87" s="50" t="s">
        <v>9</v>
      </c>
      <c r="C87" s="50">
        <v>5</v>
      </c>
      <c r="D87" s="62">
        <v>1819200</v>
      </c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2.75" customHeight="1">
      <c r="A88" s="50" t="str">
        <f t="shared" si="1"/>
        <v>1d06</v>
      </c>
      <c r="B88" s="50" t="s">
        <v>9</v>
      </c>
      <c r="C88" s="50">
        <v>6</v>
      </c>
      <c r="D88" s="62">
        <v>1819200</v>
      </c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2.75" customHeight="1">
      <c r="A89" s="50" t="str">
        <f t="shared" si="1"/>
        <v>1d07</v>
      </c>
      <c r="B89" s="50" t="s">
        <v>9</v>
      </c>
      <c r="C89" s="50">
        <v>7</v>
      </c>
      <c r="D89" s="62">
        <v>1876500</v>
      </c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2.75" customHeight="1">
      <c r="A90" s="50" t="str">
        <f t="shared" si="1"/>
        <v>1d08</v>
      </c>
      <c r="B90" s="50" t="s">
        <v>9</v>
      </c>
      <c r="C90" s="50">
        <v>8</v>
      </c>
      <c r="D90" s="62">
        <v>1876500</v>
      </c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2.75" customHeight="1">
      <c r="A91" s="50" t="str">
        <f t="shared" si="1"/>
        <v>1d09</v>
      </c>
      <c r="B91" s="50" t="s">
        <v>9</v>
      </c>
      <c r="C91" s="50">
        <v>9</v>
      </c>
      <c r="D91" s="62">
        <v>1935600</v>
      </c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2.75" customHeight="1">
      <c r="A92" s="50" t="str">
        <f t="shared" si="1"/>
        <v>1d10</v>
      </c>
      <c r="B92" s="50" t="s">
        <v>9</v>
      </c>
      <c r="C92" s="50">
        <v>10</v>
      </c>
      <c r="D92" s="62">
        <v>1935600</v>
      </c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2.75" customHeight="1">
      <c r="A93" s="50" t="str">
        <f t="shared" si="1"/>
        <v>1d11</v>
      </c>
      <c r="B93" s="50" t="s">
        <v>9</v>
      </c>
      <c r="C93" s="50">
        <v>11</v>
      </c>
      <c r="D93" s="62">
        <v>1996500</v>
      </c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2.75" customHeight="1">
      <c r="A94" s="50" t="str">
        <f t="shared" si="1"/>
        <v>1d12</v>
      </c>
      <c r="B94" s="50" t="s">
        <v>9</v>
      </c>
      <c r="C94" s="50">
        <v>12</v>
      </c>
      <c r="D94" s="62">
        <v>1996500</v>
      </c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2.75" customHeight="1">
      <c r="A95" s="50" t="str">
        <f t="shared" si="1"/>
        <v>1d13</v>
      </c>
      <c r="B95" s="50" t="s">
        <v>9</v>
      </c>
      <c r="C95" s="50">
        <v>13</v>
      </c>
      <c r="D95" s="62">
        <v>2059400</v>
      </c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2.75" customHeight="1">
      <c r="A96" s="50" t="str">
        <f t="shared" si="1"/>
        <v>1d14</v>
      </c>
      <c r="B96" s="50" t="s">
        <v>9</v>
      </c>
      <c r="C96" s="50">
        <v>14</v>
      </c>
      <c r="D96" s="62">
        <v>2059400</v>
      </c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2.75" customHeight="1">
      <c r="A97" s="50" t="str">
        <f t="shared" si="1"/>
        <v>1d15</v>
      </c>
      <c r="B97" s="50" t="s">
        <v>9</v>
      </c>
      <c r="C97" s="50">
        <v>15</v>
      </c>
      <c r="D97" s="62">
        <v>2124300</v>
      </c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2.75" customHeight="1">
      <c r="A98" s="50" t="str">
        <f t="shared" si="1"/>
        <v>1d16</v>
      </c>
      <c r="B98" s="50" t="s">
        <v>9</v>
      </c>
      <c r="C98" s="50">
        <v>16</v>
      </c>
      <c r="D98" s="62">
        <v>2124300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2.75" customHeight="1">
      <c r="A99" s="50" t="str">
        <f t="shared" si="1"/>
        <v>1d17</v>
      </c>
      <c r="B99" s="50" t="s">
        <v>9</v>
      </c>
      <c r="C99" s="50">
        <v>17</v>
      </c>
      <c r="D99" s="62">
        <v>2191200</v>
      </c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2.75" customHeight="1">
      <c r="A100" s="50" t="str">
        <f t="shared" si="1"/>
        <v>1d18</v>
      </c>
      <c r="B100" s="50" t="s">
        <v>9</v>
      </c>
      <c r="C100" s="50">
        <v>18</v>
      </c>
      <c r="D100" s="62">
        <v>2191200</v>
      </c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2.75" customHeight="1">
      <c r="A101" s="50" t="str">
        <f t="shared" si="1"/>
        <v>1d19</v>
      </c>
      <c r="B101" s="50" t="s">
        <v>9</v>
      </c>
      <c r="C101" s="50">
        <v>19</v>
      </c>
      <c r="D101" s="62">
        <v>2260200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2.75" customHeight="1">
      <c r="A102" s="50" t="str">
        <f t="shared" si="1"/>
        <v>1d20</v>
      </c>
      <c r="B102" s="50" t="s">
        <v>9</v>
      </c>
      <c r="C102" s="50">
        <v>20</v>
      </c>
      <c r="D102" s="62">
        <v>2260200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2.75" customHeight="1">
      <c r="A103" s="50" t="str">
        <f t="shared" si="1"/>
        <v>1d21</v>
      </c>
      <c r="B103" s="50" t="s">
        <v>9</v>
      </c>
      <c r="C103" s="50">
        <v>21</v>
      </c>
      <c r="D103" s="62">
        <v>2331400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2.75" customHeight="1">
      <c r="A104" s="50" t="str">
        <f t="shared" si="1"/>
        <v>1d22</v>
      </c>
      <c r="B104" s="50" t="s">
        <v>9</v>
      </c>
      <c r="C104" s="50">
        <v>22</v>
      </c>
      <c r="D104" s="62">
        <v>2331400</v>
      </c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2.75" customHeight="1">
      <c r="A105" s="50" t="str">
        <f t="shared" si="1"/>
        <v>1d23</v>
      </c>
      <c r="B105" s="50" t="s">
        <v>9</v>
      </c>
      <c r="C105" s="50">
        <v>23</v>
      </c>
      <c r="D105" s="62">
        <v>2404800</v>
      </c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2.75" customHeight="1">
      <c r="A106" s="50" t="str">
        <f t="shared" si="1"/>
        <v>1d24</v>
      </c>
      <c r="B106" s="50" t="s">
        <v>9</v>
      </c>
      <c r="C106" s="50">
        <v>24</v>
      </c>
      <c r="D106" s="62">
        <v>2404800</v>
      </c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2.75" customHeight="1">
      <c r="A107" s="50" t="str">
        <f t="shared" si="1"/>
        <v>1d25</v>
      </c>
      <c r="B107" s="50" t="s">
        <v>9</v>
      </c>
      <c r="C107" s="50">
        <v>25</v>
      </c>
      <c r="D107" s="62">
        <v>2480500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2.75" customHeight="1">
      <c r="A108" s="50" t="str">
        <f t="shared" si="1"/>
        <v>1d26</v>
      </c>
      <c r="B108" s="50" t="s">
        <v>9</v>
      </c>
      <c r="C108" s="50">
        <v>26</v>
      </c>
      <c r="D108" s="62">
        <v>2480500</v>
      </c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2.75" customHeight="1">
      <c r="A109" s="50" t="str">
        <f t="shared" si="1"/>
        <v>1d27</v>
      </c>
      <c r="B109" s="50" t="s">
        <v>9</v>
      </c>
      <c r="C109" s="50">
        <v>27</v>
      </c>
      <c r="D109" s="62">
        <v>2558700</v>
      </c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2.75" customHeight="1">
      <c r="A110" s="50" t="str">
        <f t="shared" si="1"/>
        <v>2a00</v>
      </c>
      <c r="B110" s="50" t="s">
        <v>12</v>
      </c>
      <c r="C110" s="50">
        <v>0</v>
      </c>
      <c r="D110" s="62">
        <v>1926000</v>
      </c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2.75" customHeight="1">
      <c r="A111" s="50" t="str">
        <f t="shared" si="1"/>
        <v>2a01</v>
      </c>
      <c r="B111" s="50" t="s">
        <v>12</v>
      </c>
      <c r="C111" s="50">
        <v>1</v>
      </c>
      <c r="D111" s="62">
        <v>1956300</v>
      </c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2.75" customHeight="1">
      <c r="A112" s="50" t="str">
        <f t="shared" si="1"/>
        <v>2a02</v>
      </c>
      <c r="B112" s="50" t="s">
        <v>12</v>
      </c>
      <c r="C112" s="50">
        <v>2</v>
      </c>
      <c r="D112" s="62">
        <v>1956300</v>
      </c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2.75" customHeight="1">
      <c r="A113" s="50" t="str">
        <f t="shared" si="1"/>
        <v>2a03</v>
      </c>
      <c r="B113" s="50" t="s">
        <v>12</v>
      </c>
      <c r="C113" s="50">
        <v>3</v>
      </c>
      <c r="D113" s="62">
        <v>2017900</v>
      </c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2.75" customHeight="1">
      <c r="A114" s="50" t="str">
        <f t="shared" si="1"/>
        <v>2a04</v>
      </c>
      <c r="B114" s="50" t="s">
        <v>12</v>
      </c>
      <c r="C114" s="50">
        <v>4</v>
      </c>
      <c r="D114" s="62">
        <v>2017900</v>
      </c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2.75" customHeight="1">
      <c r="A115" s="50" t="str">
        <f t="shared" si="1"/>
        <v>2a05</v>
      </c>
      <c r="B115" s="50" t="s">
        <v>12</v>
      </c>
      <c r="C115" s="50">
        <v>5</v>
      </c>
      <c r="D115" s="62">
        <v>2081500</v>
      </c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2.75" customHeight="1">
      <c r="A116" s="50" t="str">
        <f t="shared" si="1"/>
        <v>2a06</v>
      </c>
      <c r="B116" s="50" t="s">
        <v>12</v>
      </c>
      <c r="C116" s="50">
        <v>6</v>
      </c>
      <c r="D116" s="62">
        <v>2081500</v>
      </c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2.75" customHeight="1">
      <c r="A117" s="50" t="str">
        <f t="shared" si="1"/>
        <v>2a07</v>
      </c>
      <c r="B117" s="50" t="s">
        <v>12</v>
      </c>
      <c r="C117" s="50">
        <v>7</v>
      </c>
      <c r="D117" s="62">
        <v>2147000</v>
      </c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2.75" customHeight="1">
      <c r="A118" s="50" t="str">
        <f t="shared" si="1"/>
        <v>2a08</v>
      </c>
      <c r="B118" s="50" t="s">
        <v>12</v>
      </c>
      <c r="C118" s="50">
        <v>8</v>
      </c>
      <c r="D118" s="62">
        <v>2147000</v>
      </c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2.75" customHeight="1">
      <c r="A119" s="50" t="str">
        <f t="shared" si="1"/>
        <v>2a09</v>
      </c>
      <c r="B119" s="50" t="s">
        <v>12</v>
      </c>
      <c r="C119" s="50">
        <v>9</v>
      </c>
      <c r="D119" s="62">
        <v>2214700</v>
      </c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2.75" customHeight="1">
      <c r="A120" s="50" t="str">
        <f t="shared" si="1"/>
        <v>2a10</v>
      </c>
      <c r="B120" s="50" t="s">
        <v>12</v>
      </c>
      <c r="C120" s="50">
        <v>10</v>
      </c>
      <c r="D120" s="62">
        <v>2214700</v>
      </c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2.75" customHeight="1">
      <c r="A121" s="50" t="str">
        <f t="shared" si="1"/>
        <v>2a11</v>
      </c>
      <c r="B121" s="50" t="s">
        <v>12</v>
      </c>
      <c r="C121" s="50">
        <v>11</v>
      </c>
      <c r="D121" s="62">
        <v>2284400</v>
      </c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2.75" customHeight="1">
      <c r="A122" s="50" t="str">
        <f t="shared" si="1"/>
        <v>2a12</v>
      </c>
      <c r="B122" s="50" t="s">
        <v>12</v>
      </c>
      <c r="C122" s="50">
        <v>12</v>
      </c>
      <c r="D122" s="62">
        <v>2284400</v>
      </c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2.75" customHeight="1">
      <c r="A123" s="50" t="str">
        <f t="shared" si="1"/>
        <v>2a13</v>
      </c>
      <c r="B123" s="50" t="s">
        <v>12</v>
      </c>
      <c r="C123" s="50">
        <v>13</v>
      </c>
      <c r="D123" s="62">
        <v>2356400</v>
      </c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2.75" customHeight="1">
      <c r="A124" s="50" t="str">
        <f t="shared" si="1"/>
        <v>2a14</v>
      </c>
      <c r="B124" s="50" t="s">
        <v>12</v>
      </c>
      <c r="C124" s="50">
        <v>14</v>
      </c>
      <c r="D124" s="62">
        <v>2356400</v>
      </c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2.75" customHeight="1">
      <c r="A125" s="50" t="str">
        <f t="shared" si="1"/>
        <v>2a15</v>
      </c>
      <c r="B125" s="50" t="s">
        <v>12</v>
      </c>
      <c r="C125" s="50">
        <v>15</v>
      </c>
      <c r="D125" s="62">
        <v>2430600</v>
      </c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2.75" customHeight="1">
      <c r="A126" s="50" t="str">
        <f t="shared" si="1"/>
        <v>2a16</v>
      </c>
      <c r="B126" s="50" t="s">
        <v>12</v>
      </c>
      <c r="C126" s="50">
        <v>16</v>
      </c>
      <c r="D126" s="62">
        <v>2430600</v>
      </c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2.75" customHeight="1">
      <c r="A127" s="50" t="str">
        <f t="shared" si="1"/>
        <v>2a17</v>
      </c>
      <c r="B127" s="50" t="s">
        <v>12</v>
      </c>
      <c r="C127" s="50">
        <v>17</v>
      </c>
      <c r="D127" s="62">
        <v>2507100</v>
      </c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2.75" customHeight="1">
      <c r="A128" s="50" t="str">
        <f t="shared" si="1"/>
        <v>2a18</v>
      </c>
      <c r="B128" s="50" t="s">
        <v>12</v>
      </c>
      <c r="C128" s="50">
        <v>18</v>
      </c>
      <c r="D128" s="62">
        <v>2507100</v>
      </c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2.75" customHeight="1">
      <c r="A129" s="50" t="str">
        <f t="shared" si="1"/>
        <v>2a19</v>
      </c>
      <c r="B129" s="50" t="s">
        <v>12</v>
      </c>
      <c r="C129" s="50">
        <v>19</v>
      </c>
      <c r="D129" s="62">
        <v>2586100</v>
      </c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2.75" customHeight="1">
      <c r="A130" s="50" t="str">
        <f t="shared" si="1"/>
        <v>2a20</v>
      </c>
      <c r="B130" s="50" t="s">
        <v>12</v>
      </c>
      <c r="C130" s="50">
        <v>20</v>
      </c>
      <c r="D130" s="62">
        <v>2586100</v>
      </c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2.75" customHeight="1">
      <c r="A131" s="50" t="str">
        <f t="shared" si="1"/>
        <v>2a21</v>
      </c>
      <c r="B131" s="50" t="s">
        <v>12</v>
      </c>
      <c r="C131" s="50">
        <v>21</v>
      </c>
      <c r="D131" s="62">
        <v>2667500</v>
      </c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2.75" customHeight="1">
      <c r="A132" s="50" t="str">
        <f t="shared" si="1"/>
        <v>2a22</v>
      </c>
      <c r="B132" s="50" t="s">
        <v>12</v>
      </c>
      <c r="C132" s="50">
        <v>22</v>
      </c>
      <c r="D132" s="62">
        <v>2667500</v>
      </c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2.75" customHeight="1">
      <c r="A133" s="50" t="str">
        <f t="shared" si="1"/>
        <v>2a23</v>
      </c>
      <c r="B133" s="50" t="s">
        <v>12</v>
      </c>
      <c r="C133" s="50">
        <v>23</v>
      </c>
      <c r="D133" s="62">
        <v>2751600</v>
      </c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2.75" customHeight="1">
      <c r="A134" s="50" t="str">
        <f t="shared" si="1"/>
        <v>2a24</v>
      </c>
      <c r="B134" s="50" t="s">
        <v>12</v>
      </c>
      <c r="C134" s="50">
        <v>24</v>
      </c>
      <c r="D134" s="62">
        <v>2751600</v>
      </c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2.75" customHeight="1">
      <c r="A135" s="50" t="str">
        <f t="shared" si="1"/>
        <v>2a25</v>
      </c>
      <c r="B135" s="50" t="s">
        <v>12</v>
      </c>
      <c r="C135" s="50">
        <v>25</v>
      </c>
      <c r="D135" s="62">
        <v>2838200</v>
      </c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2.75" customHeight="1">
      <c r="A136" s="50" t="str">
        <f t="shared" si="1"/>
        <v>2a26</v>
      </c>
      <c r="B136" s="50" t="s">
        <v>12</v>
      </c>
      <c r="C136" s="50">
        <v>26</v>
      </c>
      <c r="D136" s="62">
        <v>2838200</v>
      </c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2.75" customHeight="1">
      <c r="A137" s="50" t="str">
        <f t="shared" si="1"/>
        <v>2a27</v>
      </c>
      <c r="B137" s="50" t="s">
        <v>12</v>
      </c>
      <c r="C137" s="50">
        <v>27</v>
      </c>
      <c r="D137" s="62">
        <v>2927600</v>
      </c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2.75" customHeight="1">
      <c r="A138" s="50" t="str">
        <f t="shared" si="1"/>
        <v>2a28</v>
      </c>
      <c r="B138" s="50" t="s">
        <v>12</v>
      </c>
      <c r="C138" s="50">
        <v>28</v>
      </c>
      <c r="D138" s="62">
        <v>2927600</v>
      </c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2.75" customHeight="1">
      <c r="A139" s="50" t="str">
        <f t="shared" si="1"/>
        <v>2a29</v>
      </c>
      <c r="B139" s="50" t="s">
        <v>12</v>
      </c>
      <c r="C139" s="50">
        <v>29</v>
      </c>
      <c r="D139" s="62">
        <v>3019800</v>
      </c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2.75" customHeight="1">
      <c r="A140" s="50" t="str">
        <f t="shared" si="1"/>
        <v>2a30</v>
      </c>
      <c r="B140" s="50" t="s">
        <v>12</v>
      </c>
      <c r="C140" s="50">
        <v>30</v>
      </c>
      <c r="D140" s="62">
        <v>3019800</v>
      </c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2.75" customHeight="1">
      <c r="A141" s="50" t="str">
        <f t="shared" si="1"/>
        <v>2a31</v>
      </c>
      <c r="B141" s="50" t="s">
        <v>12</v>
      </c>
      <c r="C141" s="50">
        <v>31</v>
      </c>
      <c r="D141" s="62">
        <v>3114900</v>
      </c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2.75" customHeight="1">
      <c r="A142" s="50" t="str">
        <f t="shared" si="1"/>
        <v>2a32</v>
      </c>
      <c r="B142" s="50" t="s">
        <v>12</v>
      </c>
      <c r="C142" s="50">
        <v>32</v>
      </c>
      <c r="D142" s="62">
        <v>3114900</v>
      </c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2.75" customHeight="1">
      <c r="A143" s="50" t="str">
        <f t="shared" si="1"/>
        <v>2a33</v>
      </c>
      <c r="B143" s="50" t="s">
        <v>12</v>
      </c>
      <c r="C143" s="50">
        <v>33</v>
      </c>
      <c r="D143" s="62">
        <v>3213000</v>
      </c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2.75" customHeight="1">
      <c r="A144" s="50" t="str">
        <f t="shared" si="1"/>
        <v>2b03</v>
      </c>
      <c r="B144" s="50" t="s">
        <v>15</v>
      </c>
      <c r="C144" s="50">
        <v>3</v>
      </c>
      <c r="D144" s="62">
        <v>2103300</v>
      </c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2.75" customHeight="1">
      <c r="A145" s="50" t="str">
        <f t="shared" si="1"/>
        <v>2b04</v>
      </c>
      <c r="B145" s="50" t="s">
        <v>15</v>
      </c>
      <c r="C145" s="50">
        <v>4</v>
      </c>
      <c r="D145" s="62">
        <v>2103300</v>
      </c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2.75" customHeight="1">
      <c r="A146" s="50" t="str">
        <f t="shared" si="1"/>
        <v>2b05</v>
      </c>
      <c r="B146" s="50" t="s">
        <v>15</v>
      </c>
      <c r="C146" s="50">
        <v>5</v>
      </c>
      <c r="D146" s="62">
        <v>2169500</v>
      </c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2.75" customHeight="1">
      <c r="A147" s="50" t="str">
        <f t="shared" si="1"/>
        <v>2b06</v>
      </c>
      <c r="B147" s="50" t="s">
        <v>15</v>
      </c>
      <c r="C147" s="50">
        <v>6</v>
      </c>
      <c r="D147" s="62">
        <v>2169500</v>
      </c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2.75" customHeight="1">
      <c r="A148" s="50" t="str">
        <f t="shared" si="1"/>
        <v>2b07</v>
      </c>
      <c r="B148" s="50" t="s">
        <v>15</v>
      </c>
      <c r="C148" s="50">
        <v>7</v>
      </c>
      <c r="D148" s="62">
        <v>2237900</v>
      </c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2.75" customHeight="1">
      <c r="A149" s="50" t="str">
        <f t="shared" si="1"/>
        <v>2b08</v>
      </c>
      <c r="B149" s="50" t="s">
        <v>15</v>
      </c>
      <c r="C149" s="50">
        <v>8</v>
      </c>
      <c r="D149" s="62">
        <v>2237900</v>
      </c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2.75" customHeight="1">
      <c r="A150" s="50" t="str">
        <f t="shared" si="1"/>
        <v>2b09</v>
      </c>
      <c r="B150" s="50" t="s">
        <v>15</v>
      </c>
      <c r="C150" s="50">
        <v>9</v>
      </c>
      <c r="D150" s="62">
        <v>2308300</v>
      </c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2.75" customHeight="1">
      <c r="A151" s="50" t="str">
        <f t="shared" si="1"/>
        <v>2b10</v>
      </c>
      <c r="B151" s="50" t="s">
        <v>15</v>
      </c>
      <c r="C151" s="50">
        <v>10</v>
      </c>
      <c r="D151" s="62">
        <v>2308300</v>
      </c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2.75" customHeight="1">
      <c r="A152" s="50" t="str">
        <f t="shared" si="1"/>
        <v>2b11</v>
      </c>
      <c r="B152" s="50" t="s">
        <v>15</v>
      </c>
      <c r="C152" s="50">
        <v>11</v>
      </c>
      <c r="D152" s="62">
        <v>2381100</v>
      </c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2.75" customHeight="1">
      <c r="A153" s="50" t="str">
        <f t="shared" si="1"/>
        <v>2b12</v>
      </c>
      <c r="B153" s="50" t="s">
        <v>15</v>
      </c>
      <c r="C153" s="50">
        <v>12</v>
      </c>
      <c r="D153" s="62">
        <v>2381100</v>
      </c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2.75" customHeight="1">
      <c r="A154" s="50" t="str">
        <f t="shared" si="1"/>
        <v>2b13</v>
      </c>
      <c r="B154" s="50" t="s">
        <v>15</v>
      </c>
      <c r="C154" s="50">
        <v>13</v>
      </c>
      <c r="D154" s="62">
        <v>2456000</v>
      </c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2.75" customHeight="1">
      <c r="A155" s="50" t="str">
        <f t="shared" si="1"/>
        <v>2b14</v>
      </c>
      <c r="B155" s="50" t="s">
        <v>15</v>
      </c>
      <c r="C155" s="50">
        <v>14</v>
      </c>
      <c r="D155" s="62">
        <v>2456000</v>
      </c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2.75" customHeight="1">
      <c r="A156" s="50" t="str">
        <f t="shared" si="1"/>
        <v>2b15</v>
      </c>
      <c r="B156" s="50" t="s">
        <v>15</v>
      </c>
      <c r="C156" s="50">
        <v>15</v>
      </c>
      <c r="D156" s="62">
        <v>2533400</v>
      </c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2.75" customHeight="1">
      <c r="A157" s="50" t="str">
        <f t="shared" si="1"/>
        <v>2b16</v>
      </c>
      <c r="B157" s="50" t="s">
        <v>15</v>
      </c>
      <c r="C157" s="50">
        <v>16</v>
      </c>
      <c r="D157" s="62">
        <v>2533400</v>
      </c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2.75" customHeight="1">
      <c r="A158" s="50" t="str">
        <f t="shared" si="1"/>
        <v>2b17</v>
      </c>
      <c r="B158" s="50" t="s">
        <v>15</v>
      </c>
      <c r="C158" s="50">
        <v>17</v>
      </c>
      <c r="D158" s="62">
        <v>2613200</v>
      </c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2.75" customHeight="1">
      <c r="A159" s="50" t="str">
        <f t="shared" si="1"/>
        <v>2b18</v>
      </c>
      <c r="B159" s="50" t="s">
        <v>15</v>
      </c>
      <c r="C159" s="50">
        <v>18</v>
      </c>
      <c r="D159" s="62">
        <v>2613200</v>
      </c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2.75" customHeight="1">
      <c r="A160" s="50" t="str">
        <f t="shared" si="1"/>
        <v>2b19</v>
      </c>
      <c r="B160" s="50" t="s">
        <v>15</v>
      </c>
      <c r="C160" s="50">
        <v>19</v>
      </c>
      <c r="D160" s="62">
        <v>2695500</v>
      </c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2.75" customHeight="1">
      <c r="A161" s="50" t="str">
        <f t="shared" si="1"/>
        <v>2b20</v>
      </c>
      <c r="B161" s="50" t="s">
        <v>15</v>
      </c>
      <c r="C161" s="50">
        <v>20</v>
      </c>
      <c r="D161" s="62">
        <v>2695500</v>
      </c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2.75" customHeight="1">
      <c r="A162" s="50" t="str">
        <f t="shared" si="1"/>
        <v>2b21</v>
      </c>
      <c r="B162" s="50" t="s">
        <v>15</v>
      </c>
      <c r="C162" s="50">
        <v>21</v>
      </c>
      <c r="D162" s="62">
        <v>2780400</v>
      </c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2.75" customHeight="1">
      <c r="A163" s="50" t="str">
        <f t="shared" si="1"/>
        <v>2b22</v>
      </c>
      <c r="B163" s="50" t="s">
        <v>15</v>
      </c>
      <c r="C163" s="50">
        <v>22</v>
      </c>
      <c r="D163" s="62">
        <v>2780400</v>
      </c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2.75" customHeight="1">
      <c r="A164" s="50" t="str">
        <f t="shared" si="1"/>
        <v>2b23</v>
      </c>
      <c r="B164" s="50" t="s">
        <v>15</v>
      </c>
      <c r="C164" s="50">
        <v>23</v>
      </c>
      <c r="D164" s="62">
        <v>2867900</v>
      </c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2.75" customHeight="1">
      <c r="A165" s="50" t="str">
        <f t="shared" si="1"/>
        <v>2b24</v>
      </c>
      <c r="B165" s="50" t="s">
        <v>15</v>
      </c>
      <c r="C165" s="50">
        <v>24</v>
      </c>
      <c r="D165" s="62">
        <v>2867900</v>
      </c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2.75" customHeight="1">
      <c r="A166" s="50" t="str">
        <f t="shared" si="1"/>
        <v>2b25</v>
      </c>
      <c r="B166" s="50" t="s">
        <v>15</v>
      </c>
      <c r="C166" s="50">
        <v>25</v>
      </c>
      <c r="D166" s="62">
        <v>2958300</v>
      </c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2.75" customHeight="1">
      <c r="A167" s="50" t="str">
        <f t="shared" si="1"/>
        <v>2b26</v>
      </c>
      <c r="B167" s="50" t="s">
        <v>15</v>
      </c>
      <c r="C167" s="50">
        <v>26</v>
      </c>
      <c r="D167" s="62">
        <v>2958300</v>
      </c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2.75" customHeight="1">
      <c r="A168" s="50" t="str">
        <f t="shared" si="1"/>
        <v>2b27</v>
      </c>
      <c r="B168" s="50" t="s">
        <v>15</v>
      </c>
      <c r="C168" s="50">
        <v>27</v>
      </c>
      <c r="D168" s="62">
        <v>3051400</v>
      </c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2.75" customHeight="1">
      <c r="A169" s="50" t="str">
        <f t="shared" si="1"/>
        <v>2b28</v>
      </c>
      <c r="B169" s="50" t="s">
        <v>15</v>
      </c>
      <c r="C169" s="50">
        <v>28</v>
      </c>
      <c r="D169" s="62">
        <v>3051400</v>
      </c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2.75" customHeight="1">
      <c r="A170" s="50" t="str">
        <f t="shared" si="1"/>
        <v>2b29</v>
      </c>
      <c r="B170" s="50" t="s">
        <v>15</v>
      </c>
      <c r="C170" s="50">
        <v>29</v>
      </c>
      <c r="D170" s="62">
        <v>3147600</v>
      </c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2.75" customHeight="1">
      <c r="A171" s="50" t="str">
        <f t="shared" si="1"/>
        <v>2b30</v>
      </c>
      <c r="B171" s="50" t="s">
        <v>15</v>
      </c>
      <c r="C171" s="50">
        <v>30</v>
      </c>
      <c r="D171" s="62">
        <v>3147600</v>
      </c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2.75" customHeight="1">
      <c r="A172" s="50" t="str">
        <f t="shared" si="1"/>
        <v>2b31</v>
      </c>
      <c r="B172" s="50" t="s">
        <v>15</v>
      </c>
      <c r="C172" s="50">
        <v>31</v>
      </c>
      <c r="D172" s="62">
        <v>3246700</v>
      </c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2.75" customHeight="1">
      <c r="A173" s="50" t="str">
        <f t="shared" si="1"/>
        <v>2b32</v>
      </c>
      <c r="B173" s="50" t="s">
        <v>15</v>
      </c>
      <c r="C173" s="50">
        <v>32</v>
      </c>
      <c r="D173" s="62">
        <v>3246700</v>
      </c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2.75" customHeight="1">
      <c r="A174" s="50" t="str">
        <f t="shared" si="1"/>
        <v>2b33</v>
      </c>
      <c r="B174" s="50" t="s">
        <v>15</v>
      </c>
      <c r="C174" s="50">
        <v>33</v>
      </c>
      <c r="D174" s="62">
        <v>3348900</v>
      </c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2.75" customHeight="1">
      <c r="A175" s="50" t="str">
        <f t="shared" si="1"/>
        <v>2c03</v>
      </c>
      <c r="B175" s="50" t="s">
        <v>18</v>
      </c>
      <c r="C175" s="50">
        <v>3</v>
      </c>
      <c r="D175" s="62">
        <v>2192300</v>
      </c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2.75" customHeight="1">
      <c r="A176" s="50" t="str">
        <f t="shared" si="1"/>
        <v>2c04</v>
      </c>
      <c r="B176" s="50" t="s">
        <v>18</v>
      </c>
      <c r="C176" s="50">
        <v>4</v>
      </c>
      <c r="D176" s="62">
        <v>2192300</v>
      </c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2.75" customHeight="1">
      <c r="A177" s="50" t="str">
        <f t="shared" si="1"/>
        <v>2c05</v>
      </c>
      <c r="B177" s="50" t="s">
        <v>18</v>
      </c>
      <c r="C177" s="50">
        <v>5</v>
      </c>
      <c r="D177" s="62">
        <v>2261300</v>
      </c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2.75" customHeight="1">
      <c r="A178" s="50" t="str">
        <f t="shared" si="1"/>
        <v>2c06</v>
      </c>
      <c r="B178" s="50" t="s">
        <v>18</v>
      </c>
      <c r="C178" s="50">
        <v>6</v>
      </c>
      <c r="D178" s="62">
        <v>2261300</v>
      </c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2.75" customHeight="1">
      <c r="A179" s="50" t="str">
        <f t="shared" si="1"/>
        <v>2c07</v>
      </c>
      <c r="B179" s="50" t="s">
        <v>18</v>
      </c>
      <c r="C179" s="50">
        <v>7</v>
      </c>
      <c r="D179" s="62">
        <v>2332500</v>
      </c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2.75" customHeight="1">
      <c r="A180" s="50" t="str">
        <f t="shared" si="1"/>
        <v>2c08</v>
      </c>
      <c r="B180" s="50" t="s">
        <v>18</v>
      </c>
      <c r="C180" s="50">
        <v>8</v>
      </c>
      <c r="D180" s="62">
        <v>2332500</v>
      </c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2.75" customHeight="1">
      <c r="A181" s="50" t="str">
        <f t="shared" si="1"/>
        <v>2c09</v>
      </c>
      <c r="B181" s="50" t="s">
        <v>18</v>
      </c>
      <c r="C181" s="50">
        <v>9</v>
      </c>
      <c r="D181" s="62">
        <v>2406000</v>
      </c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2.75" customHeight="1">
      <c r="A182" s="50" t="str">
        <f t="shared" si="1"/>
        <v>2c10</v>
      </c>
      <c r="B182" s="50" t="s">
        <v>18</v>
      </c>
      <c r="C182" s="50">
        <v>10</v>
      </c>
      <c r="D182" s="62">
        <v>2406000</v>
      </c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2.75" customHeight="1">
      <c r="A183" s="50" t="str">
        <f t="shared" si="1"/>
        <v>2c11</v>
      </c>
      <c r="B183" s="50" t="s">
        <v>18</v>
      </c>
      <c r="C183" s="50">
        <v>11</v>
      </c>
      <c r="D183" s="62">
        <v>2481800</v>
      </c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2.75" customHeight="1">
      <c r="A184" s="50" t="str">
        <f t="shared" si="1"/>
        <v>2c12</v>
      </c>
      <c r="B184" s="50" t="s">
        <v>18</v>
      </c>
      <c r="C184" s="50">
        <v>12</v>
      </c>
      <c r="D184" s="62">
        <v>2481800</v>
      </c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2.75" customHeight="1">
      <c r="A185" s="50" t="str">
        <f t="shared" si="1"/>
        <v>2c13</v>
      </c>
      <c r="B185" s="50" t="s">
        <v>18</v>
      </c>
      <c r="C185" s="50">
        <v>13</v>
      </c>
      <c r="D185" s="62">
        <v>2559900</v>
      </c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2.75" customHeight="1">
      <c r="A186" s="50" t="str">
        <f t="shared" si="1"/>
        <v>2c14</v>
      </c>
      <c r="B186" s="50" t="s">
        <v>18</v>
      </c>
      <c r="C186" s="50">
        <v>14</v>
      </c>
      <c r="D186" s="62">
        <v>2559900</v>
      </c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2.75" customHeight="1">
      <c r="A187" s="50" t="str">
        <f t="shared" si="1"/>
        <v>2c15</v>
      </c>
      <c r="B187" s="50" t="s">
        <v>18</v>
      </c>
      <c r="C187" s="50">
        <v>15</v>
      </c>
      <c r="D187" s="62">
        <v>2640600</v>
      </c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2.75" customHeight="1">
      <c r="A188" s="50" t="str">
        <f t="shared" si="1"/>
        <v>2c16</v>
      </c>
      <c r="B188" s="50" t="s">
        <v>18</v>
      </c>
      <c r="C188" s="50">
        <v>16</v>
      </c>
      <c r="D188" s="62">
        <v>2640600</v>
      </c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2.75" customHeight="1">
      <c r="A189" s="50" t="str">
        <f t="shared" si="1"/>
        <v>2c17</v>
      </c>
      <c r="B189" s="50" t="s">
        <v>18</v>
      </c>
      <c r="C189" s="50">
        <v>17</v>
      </c>
      <c r="D189" s="62">
        <v>2723700</v>
      </c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2.75" customHeight="1">
      <c r="A190" s="50" t="str">
        <f t="shared" si="1"/>
        <v>2c18</v>
      </c>
      <c r="B190" s="50" t="s">
        <v>18</v>
      </c>
      <c r="C190" s="50">
        <v>18</v>
      </c>
      <c r="D190" s="62">
        <v>2723700</v>
      </c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2.75" customHeight="1">
      <c r="A191" s="50" t="str">
        <f t="shared" si="1"/>
        <v>2c19</v>
      </c>
      <c r="B191" s="50" t="s">
        <v>18</v>
      </c>
      <c r="C191" s="50">
        <v>19</v>
      </c>
      <c r="D191" s="62">
        <v>2809500</v>
      </c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2.75" customHeight="1">
      <c r="A192" s="50" t="str">
        <f t="shared" si="1"/>
        <v>2c20</v>
      </c>
      <c r="B192" s="50" t="s">
        <v>18</v>
      </c>
      <c r="C192" s="50">
        <v>20</v>
      </c>
      <c r="D192" s="62">
        <v>2809500</v>
      </c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2.75" customHeight="1">
      <c r="A193" s="50" t="str">
        <f t="shared" si="1"/>
        <v>2c21</v>
      </c>
      <c r="B193" s="50" t="s">
        <v>18</v>
      </c>
      <c r="C193" s="50">
        <v>21</v>
      </c>
      <c r="D193" s="62">
        <v>2898000</v>
      </c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2.75" customHeight="1">
      <c r="A194" s="50" t="str">
        <f t="shared" si="1"/>
        <v>2c22</v>
      </c>
      <c r="B194" s="50" t="s">
        <v>18</v>
      </c>
      <c r="C194" s="50">
        <v>22</v>
      </c>
      <c r="D194" s="62">
        <v>2898000</v>
      </c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2.75" customHeight="1">
      <c r="A195" s="50" t="str">
        <f t="shared" si="1"/>
        <v>2c23</v>
      </c>
      <c r="B195" s="50" t="s">
        <v>18</v>
      </c>
      <c r="C195" s="50">
        <v>23</v>
      </c>
      <c r="D195" s="62">
        <v>2989300</v>
      </c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2.75" customHeight="1">
      <c r="A196" s="50" t="str">
        <f t="shared" si="1"/>
        <v>2c24</v>
      </c>
      <c r="B196" s="50" t="s">
        <v>18</v>
      </c>
      <c r="C196" s="50">
        <v>24</v>
      </c>
      <c r="D196" s="62">
        <v>2989300</v>
      </c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2.75" customHeight="1">
      <c r="A197" s="50" t="str">
        <f t="shared" si="1"/>
        <v>2c25</v>
      </c>
      <c r="B197" s="50" t="s">
        <v>18</v>
      </c>
      <c r="C197" s="50">
        <v>25</v>
      </c>
      <c r="D197" s="62">
        <v>3083400</v>
      </c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2.75" customHeight="1">
      <c r="A198" s="50" t="str">
        <f t="shared" si="1"/>
        <v>2c26</v>
      </c>
      <c r="B198" s="50" t="s">
        <v>18</v>
      </c>
      <c r="C198" s="50">
        <v>26</v>
      </c>
      <c r="D198" s="62">
        <v>3083400</v>
      </c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2.75" customHeight="1">
      <c r="A199" s="50" t="str">
        <f t="shared" si="1"/>
        <v>2c27</v>
      </c>
      <c r="B199" s="50" t="s">
        <v>18</v>
      </c>
      <c r="C199" s="50">
        <v>27</v>
      </c>
      <c r="D199" s="62">
        <v>3180500</v>
      </c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2.75" customHeight="1">
      <c r="A200" s="50" t="str">
        <f t="shared" si="1"/>
        <v>2c28</v>
      </c>
      <c r="B200" s="50" t="s">
        <v>18</v>
      </c>
      <c r="C200" s="50">
        <v>28</v>
      </c>
      <c r="D200" s="62">
        <v>3180500</v>
      </c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2.75" customHeight="1">
      <c r="A201" s="50" t="str">
        <f t="shared" si="1"/>
        <v>2c29</v>
      </c>
      <c r="B201" s="50" t="s">
        <v>18</v>
      </c>
      <c r="C201" s="50">
        <v>29</v>
      </c>
      <c r="D201" s="62">
        <v>3280700</v>
      </c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2.75" customHeight="1">
      <c r="A202" s="50" t="str">
        <f t="shared" si="1"/>
        <v>2c30</v>
      </c>
      <c r="B202" s="50" t="s">
        <v>18</v>
      </c>
      <c r="C202" s="50">
        <v>30</v>
      </c>
      <c r="D202" s="62">
        <v>3280700</v>
      </c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2.75" customHeight="1">
      <c r="A203" s="50" t="str">
        <f t="shared" si="1"/>
        <v>2c31</v>
      </c>
      <c r="B203" s="50" t="s">
        <v>18</v>
      </c>
      <c r="C203" s="50">
        <v>31</v>
      </c>
      <c r="D203" s="62">
        <v>3384000</v>
      </c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2.75" customHeight="1">
      <c r="A204" s="50" t="str">
        <f t="shared" si="1"/>
        <v>2c32</v>
      </c>
      <c r="B204" s="50" t="s">
        <v>18</v>
      </c>
      <c r="C204" s="50">
        <v>32</v>
      </c>
      <c r="D204" s="62">
        <v>3384000</v>
      </c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2.75" customHeight="1">
      <c r="A205" s="50" t="str">
        <f t="shared" si="1"/>
        <v>2c33</v>
      </c>
      <c r="B205" s="50" t="s">
        <v>18</v>
      </c>
      <c r="C205" s="50">
        <v>33</v>
      </c>
      <c r="D205" s="62">
        <v>3490600</v>
      </c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2.75" customHeight="1">
      <c r="A206" s="50" t="str">
        <f t="shared" si="1"/>
        <v>2d03</v>
      </c>
      <c r="B206" s="50" t="s">
        <v>21</v>
      </c>
      <c r="C206" s="50">
        <v>3</v>
      </c>
      <c r="D206" s="62">
        <v>2285000</v>
      </c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2.75" customHeight="1">
      <c r="A207" s="50" t="str">
        <f t="shared" si="1"/>
        <v>2d04</v>
      </c>
      <c r="B207" s="50" t="s">
        <v>21</v>
      </c>
      <c r="C207" s="50">
        <v>4</v>
      </c>
      <c r="D207" s="62">
        <v>2285000</v>
      </c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2.75" customHeight="1">
      <c r="A208" s="50" t="str">
        <f t="shared" si="1"/>
        <v>2d05</v>
      </c>
      <c r="B208" s="50" t="s">
        <v>21</v>
      </c>
      <c r="C208" s="50">
        <v>5</v>
      </c>
      <c r="D208" s="62">
        <v>2357000</v>
      </c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2.75" customHeight="1">
      <c r="A209" s="50" t="str">
        <f t="shared" si="1"/>
        <v>2d06</v>
      </c>
      <c r="B209" s="50" t="s">
        <v>21</v>
      </c>
      <c r="C209" s="50">
        <v>6</v>
      </c>
      <c r="D209" s="62">
        <v>2357000</v>
      </c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2.75" customHeight="1">
      <c r="A210" s="50" t="str">
        <f t="shared" si="1"/>
        <v>2d07</v>
      </c>
      <c r="B210" s="50" t="s">
        <v>21</v>
      </c>
      <c r="C210" s="50">
        <v>7</v>
      </c>
      <c r="D210" s="62">
        <v>2431200</v>
      </c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2.75" customHeight="1">
      <c r="A211" s="50" t="str">
        <f t="shared" si="1"/>
        <v>2d08</v>
      </c>
      <c r="B211" s="50" t="s">
        <v>21</v>
      </c>
      <c r="C211" s="50">
        <v>8</v>
      </c>
      <c r="D211" s="62">
        <v>2431200</v>
      </c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2.75" customHeight="1">
      <c r="A212" s="50" t="str">
        <f t="shared" si="1"/>
        <v>2d09</v>
      </c>
      <c r="B212" s="50" t="s">
        <v>21</v>
      </c>
      <c r="C212" s="50">
        <v>9</v>
      </c>
      <c r="D212" s="62">
        <v>2507800</v>
      </c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2.75" customHeight="1">
      <c r="A213" s="50" t="str">
        <f t="shared" si="1"/>
        <v>2d10</v>
      </c>
      <c r="B213" s="50" t="s">
        <v>21</v>
      </c>
      <c r="C213" s="50">
        <v>10</v>
      </c>
      <c r="D213" s="62">
        <v>2507800</v>
      </c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2.75" customHeight="1">
      <c r="A214" s="50" t="str">
        <f t="shared" si="1"/>
        <v>2d11</v>
      </c>
      <c r="B214" s="50" t="s">
        <v>21</v>
      </c>
      <c r="C214" s="50">
        <v>11</v>
      </c>
      <c r="D214" s="62">
        <v>2586700</v>
      </c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2.75" customHeight="1">
      <c r="A215" s="50" t="str">
        <f t="shared" si="1"/>
        <v>2d12</v>
      </c>
      <c r="B215" s="50" t="s">
        <v>21</v>
      </c>
      <c r="C215" s="50">
        <v>12</v>
      </c>
      <c r="D215" s="62">
        <v>2586700</v>
      </c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2.75" customHeight="1">
      <c r="A216" s="50" t="str">
        <f t="shared" si="1"/>
        <v>2d13</v>
      </c>
      <c r="B216" s="50" t="s">
        <v>21</v>
      </c>
      <c r="C216" s="50">
        <v>13</v>
      </c>
      <c r="D216" s="62">
        <v>2668200</v>
      </c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2.75" customHeight="1">
      <c r="A217" s="50" t="str">
        <f t="shared" si="1"/>
        <v>2d14</v>
      </c>
      <c r="B217" s="50" t="s">
        <v>21</v>
      </c>
      <c r="C217" s="50">
        <v>14</v>
      </c>
      <c r="D217" s="62">
        <v>2668200</v>
      </c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2.75" customHeight="1">
      <c r="A218" s="50" t="str">
        <f t="shared" si="1"/>
        <v>2d15</v>
      </c>
      <c r="B218" s="50" t="s">
        <v>21</v>
      </c>
      <c r="C218" s="50">
        <v>15</v>
      </c>
      <c r="D218" s="62">
        <v>2752300</v>
      </c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2.75" customHeight="1">
      <c r="A219" s="50" t="str">
        <f t="shared" si="1"/>
        <v>2d16</v>
      </c>
      <c r="B219" s="50" t="s">
        <v>21</v>
      </c>
      <c r="C219" s="50">
        <v>16</v>
      </c>
      <c r="D219" s="62">
        <v>2752300</v>
      </c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2.75" customHeight="1">
      <c r="A220" s="50" t="str">
        <f t="shared" si="1"/>
        <v>2d17</v>
      </c>
      <c r="B220" s="50" t="s">
        <v>21</v>
      </c>
      <c r="C220" s="50">
        <v>17</v>
      </c>
      <c r="D220" s="62">
        <v>2838900</v>
      </c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2.75" customHeight="1">
      <c r="A221" s="50" t="str">
        <f t="shared" si="1"/>
        <v>2d18</v>
      </c>
      <c r="B221" s="50" t="s">
        <v>21</v>
      </c>
      <c r="C221" s="50">
        <v>18</v>
      </c>
      <c r="D221" s="62">
        <v>2838900</v>
      </c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2.75" customHeight="1">
      <c r="A222" s="50" t="str">
        <f t="shared" si="1"/>
        <v>2d19</v>
      </c>
      <c r="B222" s="50" t="s">
        <v>21</v>
      </c>
      <c r="C222" s="50">
        <v>19</v>
      </c>
      <c r="D222" s="62">
        <v>2928300</v>
      </c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2.75" customHeight="1">
      <c r="A223" s="50" t="str">
        <f t="shared" si="1"/>
        <v>2d20</v>
      </c>
      <c r="B223" s="50" t="s">
        <v>21</v>
      </c>
      <c r="C223" s="50">
        <v>20</v>
      </c>
      <c r="D223" s="62">
        <v>2928300</v>
      </c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2.75" customHeight="1">
      <c r="A224" s="50" t="str">
        <f t="shared" si="1"/>
        <v>2d21</v>
      </c>
      <c r="B224" s="50" t="s">
        <v>21</v>
      </c>
      <c r="C224" s="50">
        <v>21</v>
      </c>
      <c r="D224" s="62">
        <v>3020600</v>
      </c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2.75" customHeight="1">
      <c r="A225" s="50" t="str">
        <f t="shared" si="1"/>
        <v>2d22</v>
      </c>
      <c r="B225" s="50" t="s">
        <v>21</v>
      </c>
      <c r="C225" s="50">
        <v>22</v>
      </c>
      <c r="D225" s="62">
        <v>3020600</v>
      </c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2.75" customHeight="1">
      <c r="A226" s="50" t="str">
        <f t="shared" si="1"/>
        <v>2d23</v>
      </c>
      <c r="B226" s="50" t="s">
        <v>21</v>
      </c>
      <c r="C226" s="50">
        <v>23</v>
      </c>
      <c r="D226" s="62">
        <v>3115700</v>
      </c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2.75" customHeight="1">
      <c r="A227" s="50" t="str">
        <f t="shared" si="1"/>
        <v>2d24</v>
      </c>
      <c r="B227" s="50" t="s">
        <v>21</v>
      </c>
      <c r="C227" s="50">
        <v>24</v>
      </c>
      <c r="D227" s="62">
        <v>3115700</v>
      </c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2.75" customHeight="1">
      <c r="A228" s="50" t="str">
        <f t="shared" si="1"/>
        <v>2d25</v>
      </c>
      <c r="B228" s="50" t="s">
        <v>21</v>
      </c>
      <c r="C228" s="50">
        <v>25</v>
      </c>
      <c r="D228" s="62">
        <v>3213800</v>
      </c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2.75" customHeight="1">
      <c r="A229" s="50" t="str">
        <f t="shared" si="1"/>
        <v>2d26</v>
      </c>
      <c r="B229" s="50" t="s">
        <v>21</v>
      </c>
      <c r="C229" s="50">
        <v>26</v>
      </c>
      <c r="D229" s="62">
        <v>3213800</v>
      </c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2.75" customHeight="1">
      <c r="A230" s="50" t="str">
        <f t="shared" si="1"/>
        <v>2d27</v>
      </c>
      <c r="B230" s="50" t="s">
        <v>21</v>
      </c>
      <c r="C230" s="50">
        <v>27</v>
      </c>
      <c r="D230" s="62">
        <v>3315100</v>
      </c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2.75" customHeight="1">
      <c r="A231" s="50" t="str">
        <f t="shared" si="1"/>
        <v>2d28</v>
      </c>
      <c r="B231" s="50" t="s">
        <v>21</v>
      </c>
      <c r="C231" s="50">
        <v>28</v>
      </c>
      <c r="D231" s="62">
        <v>3315100</v>
      </c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2.75" customHeight="1">
      <c r="A232" s="50" t="str">
        <f t="shared" si="1"/>
        <v>2d29</v>
      </c>
      <c r="B232" s="50" t="s">
        <v>21</v>
      </c>
      <c r="C232" s="50">
        <v>29</v>
      </c>
      <c r="D232" s="62">
        <v>3419500</v>
      </c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2.75" customHeight="1">
      <c r="A233" s="50" t="str">
        <f t="shared" si="1"/>
        <v>2d30</v>
      </c>
      <c r="B233" s="50" t="s">
        <v>21</v>
      </c>
      <c r="C233" s="50">
        <v>30</v>
      </c>
      <c r="D233" s="62">
        <v>3419500</v>
      </c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2.75" customHeight="1">
      <c r="A234" s="50" t="str">
        <f t="shared" si="1"/>
        <v>2d31</v>
      </c>
      <c r="B234" s="50" t="s">
        <v>21</v>
      </c>
      <c r="C234" s="50">
        <v>31</v>
      </c>
      <c r="D234" s="62">
        <v>3527200</v>
      </c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2.75" customHeight="1">
      <c r="A235" s="50" t="str">
        <f t="shared" si="1"/>
        <v>2d32</v>
      </c>
      <c r="B235" s="50" t="s">
        <v>21</v>
      </c>
      <c r="C235" s="50">
        <v>32</v>
      </c>
      <c r="D235" s="62">
        <v>3527200</v>
      </c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2.75" customHeight="1">
      <c r="A236" s="50" t="str">
        <f t="shared" si="1"/>
        <v>2d33</v>
      </c>
      <c r="B236" s="50" t="s">
        <v>21</v>
      </c>
      <c r="C236" s="50">
        <v>33</v>
      </c>
      <c r="D236" s="62">
        <v>3638200</v>
      </c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2.75" customHeight="1">
      <c r="A237" s="50" t="str">
        <f t="shared" si="1"/>
        <v>3a00</v>
      </c>
      <c r="B237" s="50" t="s">
        <v>24</v>
      </c>
      <c r="C237" s="50">
        <v>0</v>
      </c>
      <c r="D237" s="62">
        <v>2456700</v>
      </c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2.75" customHeight="1">
      <c r="A238" s="50" t="str">
        <f t="shared" si="1"/>
        <v>3a01</v>
      </c>
      <c r="B238" s="50" t="s">
        <v>24</v>
      </c>
      <c r="C238" s="50">
        <v>1</v>
      </c>
      <c r="D238" s="62">
        <v>2456700</v>
      </c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2.75" customHeight="1">
      <c r="A239" s="50" t="str">
        <f t="shared" si="1"/>
        <v>3a02</v>
      </c>
      <c r="B239" s="50" t="s">
        <v>24</v>
      </c>
      <c r="C239" s="50">
        <v>2</v>
      </c>
      <c r="D239" s="62">
        <v>2534000</v>
      </c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2.75" customHeight="1">
      <c r="A240" s="50" t="str">
        <f t="shared" si="1"/>
        <v>3a03</v>
      </c>
      <c r="B240" s="50" t="s">
        <v>24</v>
      </c>
      <c r="C240" s="50">
        <v>3</v>
      </c>
      <c r="D240" s="62">
        <v>2534000</v>
      </c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2.75" customHeight="1">
      <c r="A241" s="50" t="str">
        <f t="shared" si="1"/>
        <v>3a04</v>
      </c>
      <c r="B241" s="50" t="s">
        <v>24</v>
      </c>
      <c r="C241" s="50">
        <v>4</v>
      </c>
      <c r="D241" s="62">
        <v>2613800</v>
      </c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2.75" customHeight="1">
      <c r="A242" s="50" t="str">
        <f t="shared" si="1"/>
        <v>3a05</v>
      </c>
      <c r="B242" s="50" t="s">
        <v>24</v>
      </c>
      <c r="C242" s="50">
        <v>5</v>
      </c>
      <c r="D242" s="62">
        <v>2613800</v>
      </c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2.75" customHeight="1">
      <c r="A243" s="50" t="str">
        <f t="shared" si="1"/>
        <v>3a06</v>
      </c>
      <c r="B243" s="50" t="s">
        <v>24</v>
      </c>
      <c r="C243" s="50">
        <v>6</v>
      </c>
      <c r="D243" s="62">
        <v>2696200</v>
      </c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2.75" customHeight="1">
      <c r="A244" s="50" t="str">
        <f t="shared" si="1"/>
        <v>3a07</v>
      </c>
      <c r="B244" s="50" t="s">
        <v>24</v>
      </c>
      <c r="C244" s="50">
        <v>7</v>
      </c>
      <c r="D244" s="62">
        <v>2696200</v>
      </c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2.75" customHeight="1">
      <c r="A245" s="50" t="str">
        <f t="shared" si="1"/>
        <v>3a08</v>
      </c>
      <c r="B245" s="50" t="s">
        <v>24</v>
      </c>
      <c r="C245" s="50">
        <v>8</v>
      </c>
      <c r="D245" s="62">
        <v>2781100</v>
      </c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2.75" customHeight="1">
      <c r="A246" s="50" t="str">
        <f t="shared" si="1"/>
        <v>3a09</v>
      </c>
      <c r="B246" s="50" t="s">
        <v>24</v>
      </c>
      <c r="C246" s="50">
        <v>9</v>
      </c>
      <c r="D246" s="62">
        <v>2781100</v>
      </c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2.75" customHeight="1">
      <c r="A247" s="50" t="str">
        <f t="shared" si="1"/>
        <v>3a10</v>
      </c>
      <c r="B247" s="50" t="s">
        <v>24</v>
      </c>
      <c r="C247" s="50">
        <v>10</v>
      </c>
      <c r="D247" s="62">
        <v>2868700</v>
      </c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2.75" customHeight="1">
      <c r="A248" s="50" t="str">
        <f t="shared" si="1"/>
        <v>3a11</v>
      </c>
      <c r="B248" s="50" t="s">
        <v>24</v>
      </c>
      <c r="C248" s="50">
        <v>11</v>
      </c>
      <c r="D248" s="62">
        <v>2868700</v>
      </c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2.75" customHeight="1">
      <c r="A249" s="50" t="str">
        <f t="shared" si="1"/>
        <v>3a12</v>
      </c>
      <c r="B249" s="50" t="s">
        <v>24</v>
      </c>
      <c r="C249" s="50">
        <v>12</v>
      </c>
      <c r="D249" s="62">
        <v>2959000</v>
      </c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2.75" customHeight="1">
      <c r="A250" s="50" t="str">
        <f t="shared" si="1"/>
        <v>3a13</v>
      </c>
      <c r="B250" s="50" t="s">
        <v>24</v>
      </c>
      <c r="C250" s="50">
        <v>13</v>
      </c>
      <c r="D250" s="62">
        <v>2959000</v>
      </c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2.75" customHeight="1">
      <c r="A251" s="50" t="str">
        <f t="shared" si="1"/>
        <v>3a14</v>
      </c>
      <c r="B251" s="50" t="s">
        <v>24</v>
      </c>
      <c r="C251" s="50">
        <v>14</v>
      </c>
      <c r="D251" s="62">
        <v>3052200</v>
      </c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2.75" customHeight="1">
      <c r="A252" s="50" t="str">
        <f t="shared" si="1"/>
        <v>3a15</v>
      </c>
      <c r="B252" s="50" t="s">
        <v>24</v>
      </c>
      <c r="C252" s="50">
        <v>15</v>
      </c>
      <c r="D252" s="62">
        <v>3052200</v>
      </c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2.75" customHeight="1">
      <c r="A253" s="50" t="str">
        <f t="shared" si="1"/>
        <v>3a16</v>
      </c>
      <c r="B253" s="50" t="s">
        <v>24</v>
      </c>
      <c r="C253" s="50">
        <v>16</v>
      </c>
      <c r="D253" s="62">
        <v>3148300</v>
      </c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2.75" customHeight="1">
      <c r="A254" s="50" t="str">
        <f t="shared" si="1"/>
        <v>3a17</v>
      </c>
      <c r="B254" s="50" t="s">
        <v>24</v>
      </c>
      <c r="C254" s="50">
        <v>17</v>
      </c>
      <c r="D254" s="62">
        <v>3148300</v>
      </c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2.75" customHeight="1">
      <c r="A255" s="50" t="str">
        <f t="shared" si="1"/>
        <v>3a18</v>
      </c>
      <c r="B255" s="50" t="s">
        <v>24</v>
      </c>
      <c r="C255" s="50">
        <v>18</v>
      </c>
      <c r="D255" s="62">
        <v>3247500</v>
      </c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2.75" customHeight="1">
      <c r="A256" s="50" t="str">
        <f t="shared" si="1"/>
        <v>3a19</v>
      </c>
      <c r="B256" s="50" t="s">
        <v>24</v>
      </c>
      <c r="C256" s="50">
        <v>19</v>
      </c>
      <c r="D256" s="62">
        <v>3247500</v>
      </c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2.75" customHeight="1">
      <c r="A257" s="50" t="str">
        <f t="shared" si="1"/>
        <v>3a20</v>
      </c>
      <c r="B257" s="50" t="s">
        <v>24</v>
      </c>
      <c r="C257" s="50">
        <v>20</v>
      </c>
      <c r="D257" s="62">
        <v>3349800</v>
      </c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2.75" customHeight="1">
      <c r="A258" s="50" t="str">
        <f t="shared" si="1"/>
        <v>3a21</v>
      </c>
      <c r="B258" s="50" t="s">
        <v>24</v>
      </c>
      <c r="C258" s="50">
        <v>21</v>
      </c>
      <c r="D258" s="62">
        <v>3349800</v>
      </c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2.75" customHeight="1">
      <c r="A259" s="50" t="str">
        <f t="shared" si="1"/>
        <v>3a22</v>
      </c>
      <c r="B259" s="50" t="s">
        <v>24</v>
      </c>
      <c r="C259" s="50">
        <v>22</v>
      </c>
      <c r="D259" s="62">
        <v>3455300</v>
      </c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2.75" customHeight="1">
      <c r="A260" s="50" t="str">
        <f t="shared" si="1"/>
        <v>3a23</v>
      </c>
      <c r="B260" s="50" t="s">
        <v>24</v>
      </c>
      <c r="C260" s="50">
        <v>23</v>
      </c>
      <c r="D260" s="62">
        <v>3455300</v>
      </c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2.75" customHeight="1">
      <c r="A261" s="50" t="str">
        <f t="shared" si="1"/>
        <v>3a24</v>
      </c>
      <c r="B261" s="50" t="s">
        <v>24</v>
      </c>
      <c r="C261" s="50">
        <v>24</v>
      </c>
      <c r="D261" s="62">
        <v>3564100</v>
      </c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2.75" customHeight="1">
      <c r="A262" s="50" t="str">
        <f t="shared" si="1"/>
        <v>3a25</v>
      </c>
      <c r="B262" s="50" t="s">
        <v>24</v>
      </c>
      <c r="C262" s="50">
        <v>25</v>
      </c>
      <c r="D262" s="62">
        <v>3564100</v>
      </c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2.75" customHeight="1">
      <c r="A263" s="50" t="str">
        <f t="shared" si="1"/>
        <v>3a26</v>
      </c>
      <c r="B263" s="50" t="s">
        <v>24</v>
      </c>
      <c r="C263" s="50">
        <v>26</v>
      </c>
      <c r="D263" s="62">
        <v>3676400</v>
      </c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2.75" customHeight="1">
      <c r="A264" s="50" t="str">
        <f t="shared" si="1"/>
        <v>3a27</v>
      </c>
      <c r="B264" s="50" t="s">
        <v>24</v>
      </c>
      <c r="C264" s="50">
        <v>27</v>
      </c>
      <c r="D264" s="62">
        <v>3676400</v>
      </c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2.75" customHeight="1">
      <c r="A265" s="50" t="str">
        <f t="shared" si="1"/>
        <v>3a28</v>
      </c>
      <c r="B265" s="50" t="s">
        <v>24</v>
      </c>
      <c r="C265" s="50">
        <v>28</v>
      </c>
      <c r="D265" s="62">
        <v>3792100</v>
      </c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2.75" customHeight="1">
      <c r="A266" s="50" t="str">
        <f t="shared" si="1"/>
        <v>3a29</v>
      </c>
      <c r="B266" s="50" t="s">
        <v>24</v>
      </c>
      <c r="C266" s="50">
        <v>29</v>
      </c>
      <c r="D266" s="62">
        <v>3792100</v>
      </c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2.75" customHeight="1">
      <c r="A267" s="50" t="str">
        <f t="shared" si="1"/>
        <v>3a30</v>
      </c>
      <c r="B267" s="50" t="s">
        <v>24</v>
      </c>
      <c r="C267" s="50">
        <v>30</v>
      </c>
      <c r="D267" s="62">
        <v>3911600</v>
      </c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2.75" customHeight="1">
      <c r="A268" s="50" t="str">
        <f t="shared" si="1"/>
        <v>3a31</v>
      </c>
      <c r="B268" s="50" t="s">
        <v>24</v>
      </c>
      <c r="C268" s="50">
        <v>31</v>
      </c>
      <c r="D268" s="62">
        <v>3911600</v>
      </c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2.75" customHeight="1">
      <c r="A269" s="50" t="str">
        <f t="shared" si="1"/>
        <v>3a32</v>
      </c>
      <c r="B269" s="50" t="s">
        <v>24</v>
      </c>
      <c r="C269" s="50">
        <v>32</v>
      </c>
      <c r="D269" s="62">
        <v>4034800</v>
      </c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2.75" customHeight="1">
      <c r="A270" s="50" t="str">
        <f t="shared" si="1"/>
        <v>3b00</v>
      </c>
      <c r="B270" s="50" t="s">
        <v>27</v>
      </c>
      <c r="C270" s="50">
        <v>0</v>
      </c>
      <c r="D270" s="62">
        <v>2560600</v>
      </c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2.75" customHeight="1">
      <c r="A271" s="50" t="str">
        <f t="shared" si="1"/>
        <v>3b01</v>
      </c>
      <c r="B271" s="50" t="s">
        <v>27</v>
      </c>
      <c r="C271" s="50">
        <v>1</v>
      </c>
      <c r="D271" s="62">
        <v>2560600</v>
      </c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2.75" customHeight="1">
      <c r="A272" s="50" t="str">
        <f t="shared" si="1"/>
        <v>3b02</v>
      </c>
      <c r="B272" s="50" t="s">
        <v>27</v>
      </c>
      <c r="C272" s="50">
        <v>2</v>
      </c>
      <c r="D272" s="62">
        <v>2641200</v>
      </c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2.75" customHeight="1">
      <c r="A273" s="50" t="str">
        <f t="shared" si="1"/>
        <v>3b03</v>
      </c>
      <c r="B273" s="50" t="s">
        <v>27</v>
      </c>
      <c r="C273" s="50">
        <v>3</v>
      </c>
      <c r="D273" s="62">
        <v>2641200</v>
      </c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2.75" customHeight="1">
      <c r="A274" s="50" t="str">
        <f t="shared" si="1"/>
        <v>3b04</v>
      </c>
      <c r="B274" s="50" t="s">
        <v>27</v>
      </c>
      <c r="C274" s="50">
        <v>4</v>
      </c>
      <c r="D274" s="62">
        <v>2724400</v>
      </c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2.75" customHeight="1">
      <c r="A275" s="50" t="str">
        <f t="shared" si="1"/>
        <v>3b05</v>
      </c>
      <c r="B275" s="50" t="s">
        <v>27</v>
      </c>
      <c r="C275" s="50">
        <v>5</v>
      </c>
      <c r="D275" s="62">
        <v>2724400</v>
      </c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2.75" customHeight="1">
      <c r="A276" s="50" t="str">
        <f t="shared" si="1"/>
        <v>3b06</v>
      </c>
      <c r="B276" s="50" t="s">
        <v>27</v>
      </c>
      <c r="C276" s="50">
        <v>6</v>
      </c>
      <c r="D276" s="62">
        <v>2810200</v>
      </c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2.75" customHeight="1">
      <c r="A277" s="50" t="str">
        <f t="shared" si="1"/>
        <v>3b07</v>
      </c>
      <c r="B277" s="50" t="s">
        <v>27</v>
      </c>
      <c r="C277" s="50">
        <v>7</v>
      </c>
      <c r="D277" s="62">
        <v>2810200</v>
      </c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2.75" customHeight="1">
      <c r="A278" s="50" t="str">
        <f t="shared" si="1"/>
        <v>3b08</v>
      </c>
      <c r="B278" s="50" t="s">
        <v>27</v>
      </c>
      <c r="C278" s="50">
        <v>8</v>
      </c>
      <c r="D278" s="62">
        <v>2898700</v>
      </c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2.75" customHeight="1">
      <c r="A279" s="50" t="str">
        <f t="shared" si="1"/>
        <v>3b09</v>
      </c>
      <c r="B279" s="50" t="s">
        <v>27</v>
      </c>
      <c r="C279" s="50">
        <v>9</v>
      </c>
      <c r="D279" s="62">
        <v>2898700</v>
      </c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2.75" customHeight="1">
      <c r="A280" s="50" t="str">
        <f t="shared" si="1"/>
        <v>3b10</v>
      </c>
      <c r="B280" s="50" t="s">
        <v>27</v>
      </c>
      <c r="C280" s="50">
        <v>10</v>
      </c>
      <c r="D280" s="62">
        <v>2990000</v>
      </c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2.75" customHeight="1">
      <c r="A281" s="50" t="str">
        <f t="shared" si="1"/>
        <v>3b11</v>
      </c>
      <c r="B281" s="50" t="s">
        <v>27</v>
      </c>
      <c r="C281" s="50">
        <v>11</v>
      </c>
      <c r="D281" s="62">
        <v>2990000</v>
      </c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2.75" customHeight="1">
      <c r="A282" s="50" t="str">
        <f t="shared" si="1"/>
        <v>3b12</v>
      </c>
      <c r="B282" s="50" t="s">
        <v>27</v>
      </c>
      <c r="C282" s="50">
        <v>12</v>
      </c>
      <c r="D282" s="62">
        <v>3084200</v>
      </c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2.75" customHeight="1">
      <c r="A283" s="50" t="str">
        <f t="shared" si="1"/>
        <v>3b13</v>
      </c>
      <c r="B283" s="50" t="s">
        <v>27</v>
      </c>
      <c r="C283" s="50">
        <v>13</v>
      </c>
      <c r="D283" s="62">
        <v>3084200</v>
      </c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2.75" customHeight="1">
      <c r="A284" s="50" t="str">
        <f t="shared" si="1"/>
        <v>3b14</v>
      </c>
      <c r="B284" s="50" t="s">
        <v>27</v>
      </c>
      <c r="C284" s="50">
        <v>14</v>
      </c>
      <c r="D284" s="62">
        <v>3181300</v>
      </c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2.75" customHeight="1">
      <c r="A285" s="50" t="str">
        <f t="shared" si="1"/>
        <v>3b15</v>
      </c>
      <c r="B285" s="50" t="s">
        <v>27</v>
      </c>
      <c r="C285" s="50">
        <v>15</v>
      </c>
      <c r="D285" s="62">
        <v>3181300</v>
      </c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2.75" customHeight="1">
      <c r="A286" s="50" t="str">
        <f t="shared" si="1"/>
        <v>3b16</v>
      </c>
      <c r="B286" s="50" t="s">
        <v>27</v>
      </c>
      <c r="C286" s="50">
        <v>16</v>
      </c>
      <c r="D286" s="62">
        <v>3281500</v>
      </c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2.75" customHeight="1">
      <c r="A287" s="50" t="str">
        <f t="shared" si="1"/>
        <v>3b17</v>
      </c>
      <c r="B287" s="50" t="s">
        <v>27</v>
      </c>
      <c r="C287" s="50">
        <v>17</v>
      </c>
      <c r="D287" s="62">
        <v>3281500</v>
      </c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2.75" customHeight="1">
      <c r="A288" s="50" t="str">
        <f t="shared" si="1"/>
        <v>3b18</v>
      </c>
      <c r="B288" s="50" t="s">
        <v>27</v>
      </c>
      <c r="C288" s="50">
        <v>18</v>
      </c>
      <c r="D288" s="62">
        <v>3384900</v>
      </c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2.75" customHeight="1">
      <c r="A289" s="50" t="str">
        <f t="shared" si="1"/>
        <v>3b19</v>
      </c>
      <c r="B289" s="50" t="s">
        <v>27</v>
      </c>
      <c r="C289" s="50">
        <v>19</v>
      </c>
      <c r="D289" s="62">
        <v>3384900</v>
      </c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2.75" customHeight="1">
      <c r="A290" s="50" t="str">
        <f t="shared" si="1"/>
        <v>3b20</v>
      </c>
      <c r="B290" s="50" t="s">
        <v>27</v>
      </c>
      <c r="C290" s="50">
        <v>20</v>
      </c>
      <c r="D290" s="62">
        <v>3491500</v>
      </c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2.75" customHeight="1">
      <c r="A291" s="50" t="str">
        <f t="shared" si="1"/>
        <v>3b21</v>
      </c>
      <c r="B291" s="50" t="s">
        <v>27</v>
      </c>
      <c r="C291" s="50">
        <v>21</v>
      </c>
      <c r="D291" s="62">
        <v>3491500</v>
      </c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2.75" customHeight="1">
      <c r="A292" s="50" t="str">
        <f t="shared" si="1"/>
        <v>3b22</v>
      </c>
      <c r="B292" s="50" t="s">
        <v>27</v>
      </c>
      <c r="C292" s="50">
        <v>22</v>
      </c>
      <c r="D292" s="62">
        <v>3601400</v>
      </c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2.75" customHeight="1">
      <c r="A293" s="50" t="str">
        <f t="shared" si="1"/>
        <v>3b23</v>
      </c>
      <c r="B293" s="50" t="s">
        <v>27</v>
      </c>
      <c r="C293" s="50">
        <v>23</v>
      </c>
      <c r="D293" s="62">
        <v>3601400</v>
      </c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2.75" customHeight="1">
      <c r="A294" s="50" t="str">
        <f t="shared" si="1"/>
        <v>3b24</v>
      </c>
      <c r="B294" s="50" t="s">
        <v>27</v>
      </c>
      <c r="C294" s="50">
        <v>24</v>
      </c>
      <c r="D294" s="62">
        <v>3714900</v>
      </c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2.75" customHeight="1">
      <c r="A295" s="50" t="str">
        <f t="shared" si="1"/>
        <v>3b25</v>
      </c>
      <c r="B295" s="50" t="s">
        <v>27</v>
      </c>
      <c r="C295" s="50">
        <v>25</v>
      </c>
      <c r="D295" s="62">
        <v>3714900</v>
      </c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2.75" customHeight="1">
      <c r="A296" s="50" t="str">
        <f t="shared" si="1"/>
        <v>3b26</v>
      </c>
      <c r="B296" s="50" t="s">
        <v>27</v>
      </c>
      <c r="C296" s="50">
        <v>26</v>
      </c>
      <c r="D296" s="62">
        <v>3831900</v>
      </c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2.75" customHeight="1">
      <c r="A297" s="50" t="str">
        <f t="shared" si="1"/>
        <v>3b27</v>
      </c>
      <c r="B297" s="50" t="s">
        <v>27</v>
      </c>
      <c r="C297" s="50">
        <v>27</v>
      </c>
      <c r="D297" s="62">
        <v>3831900</v>
      </c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2.75" customHeight="1">
      <c r="A298" s="50" t="str">
        <f t="shared" si="1"/>
        <v>3b28</v>
      </c>
      <c r="B298" s="50" t="s">
        <v>27</v>
      </c>
      <c r="C298" s="50">
        <v>28</v>
      </c>
      <c r="D298" s="62">
        <v>3952600</v>
      </c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2.75" customHeight="1">
      <c r="A299" s="50" t="str">
        <f t="shared" si="1"/>
        <v>3b29</v>
      </c>
      <c r="B299" s="50" t="s">
        <v>27</v>
      </c>
      <c r="C299" s="50">
        <v>29</v>
      </c>
      <c r="D299" s="62">
        <v>3952600</v>
      </c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2.75" customHeight="1">
      <c r="A300" s="50" t="str">
        <f t="shared" si="1"/>
        <v>3b30</v>
      </c>
      <c r="B300" s="50" t="s">
        <v>27</v>
      </c>
      <c r="C300" s="50">
        <v>30</v>
      </c>
      <c r="D300" s="62">
        <v>4077000</v>
      </c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2.75" customHeight="1">
      <c r="A301" s="50" t="str">
        <f t="shared" si="1"/>
        <v>3b31</v>
      </c>
      <c r="B301" s="50" t="s">
        <v>27</v>
      </c>
      <c r="C301" s="50">
        <v>31</v>
      </c>
      <c r="D301" s="62">
        <v>4077000</v>
      </c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2.75" customHeight="1">
      <c r="A302" s="50" t="str">
        <f t="shared" si="1"/>
        <v>3b32</v>
      </c>
      <c r="B302" s="50" t="s">
        <v>27</v>
      </c>
      <c r="C302" s="50">
        <v>32</v>
      </c>
      <c r="D302" s="62">
        <v>4205400</v>
      </c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2.75" customHeight="1">
      <c r="A303" s="50" t="str">
        <f t="shared" si="1"/>
        <v>3c00</v>
      </c>
      <c r="B303" s="50" t="s">
        <v>30</v>
      </c>
      <c r="C303" s="50">
        <v>0</v>
      </c>
      <c r="D303" s="62">
        <v>2668900</v>
      </c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2.75" customHeight="1">
      <c r="A304" s="50" t="str">
        <f t="shared" si="1"/>
        <v>3c01</v>
      </c>
      <c r="B304" s="50" t="s">
        <v>30</v>
      </c>
      <c r="C304" s="50">
        <v>1</v>
      </c>
      <c r="D304" s="62">
        <v>2668900</v>
      </c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2.75" customHeight="1">
      <c r="A305" s="50" t="str">
        <f t="shared" si="1"/>
        <v>3c02</v>
      </c>
      <c r="B305" s="50" t="s">
        <v>30</v>
      </c>
      <c r="C305" s="50">
        <v>2</v>
      </c>
      <c r="D305" s="62">
        <v>2752900</v>
      </c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2.75" customHeight="1">
      <c r="A306" s="50" t="str">
        <f t="shared" si="1"/>
        <v>3c03</v>
      </c>
      <c r="B306" s="50" t="s">
        <v>30</v>
      </c>
      <c r="C306" s="50">
        <v>3</v>
      </c>
      <c r="D306" s="62">
        <v>2752900</v>
      </c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2.75" customHeight="1">
      <c r="A307" s="50" t="str">
        <f t="shared" si="1"/>
        <v>3c04</v>
      </c>
      <c r="B307" s="50" t="s">
        <v>30</v>
      </c>
      <c r="C307" s="50">
        <v>4</v>
      </c>
      <c r="D307" s="62">
        <v>2839700</v>
      </c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2.75" customHeight="1">
      <c r="A308" s="50" t="str">
        <f t="shared" si="1"/>
        <v>3c05</v>
      </c>
      <c r="B308" s="50" t="s">
        <v>30</v>
      </c>
      <c r="C308" s="50">
        <v>5</v>
      </c>
      <c r="D308" s="62">
        <v>2839700</v>
      </c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2.75" customHeight="1">
      <c r="A309" s="50" t="str">
        <f t="shared" si="1"/>
        <v>3c06</v>
      </c>
      <c r="B309" s="50" t="s">
        <v>30</v>
      </c>
      <c r="C309" s="50">
        <v>6</v>
      </c>
      <c r="D309" s="62">
        <v>2929100</v>
      </c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2.75" customHeight="1">
      <c r="A310" s="50" t="str">
        <f t="shared" si="1"/>
        <v>3c07</v>
      </c>
      <c r="B310" s="50" t="s">
        <v>30</v>
      </c>
      <c r="C310" s="50">
        <v>7</v>
      </c>
      <c r="D310" s="62">
        <v>2929100</v>
      </c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2.75" customHeight="1">
      <c r="A311" s="50" t="str">
        <f t="shared" si="1"/>
        <v>3c08</v>
      </c>
      <c r="B311" s="50" t="s">
        <v>30</v>
      </c>
      <c r="C311" s="50">
        <v>8</v>
      </c>
      <c r="D311" s="62">
        <v>3021300</v>
      </c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2.75" customHeight="1">
      <c r="A312" s="50" t="str">
        <f t="shared" si="1"/>
        <v>3c09</v>
      </c>
      <c r="B312" s="50" t="s">
        <v>30</v>
      </c>
      <c r="C312" s="50">
        <v>9</v>
      </c>
      <c r="D312" s="62">
        <v>3021300</v>
      </c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2.75" customHeight="1">
      <c r="A313" s="50" t="str">
        <f t="shared" si="1"/>
        <v>3c10</v>
      </c>
      <c r="B313" s="50" t="s">
        <v>30</v>
      </c>
      <c r="C313" s="50">
        <v>10</v>
      </c>
      <c r="D313" s="62">
        <v>3116500</v>
      </c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2.75" customHeight="1">
      <c r="A314" s="50" t="str">
        <f t="shared" si="1"/>
        <v>3c11</v>
      </c>
      <c r="B314" s="50" t="s">
        <v>30</v>
      </c>
      <c r="C314" s="50">
        <v>11</v>
      </c>
      <c r="D314" s="62">
        <v>3116500</v>
      </c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2.75" customHeight="1">
      <c r="A315" s="50" t="str">
        <f t="shared" si="1"/>
        <v>3c12</v>
      </c>
      <c r="B315" s="50" t="s">
        <v>30</v>
      </c>
      <c r="C315" s="50">
        <v>12</v>
      </c>
      <c r="D315" s="62">
        <v>3214700</v>
      </c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2.75" customHeight="1">
      <c r="A316" s="50" t="str">
        <f t="shared" si="1"/>
        <v>3c13</v>
      </c>
      <c r="B316" s="50" t="s">
        <v>30</v>
      </c>
      <c r="C316" s="50">
        <v>13</v>
      </c>
      <c r="D316" s="62">
        <v>3214700</v>
      </c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2.75" customHeight="1">
      <c r="A317" s="50" t="str">
        <f t="shared" si="1"/>
        <v>3c14</v>
      </c>
      <c r="B317" s="50" t="s">
        <v>30</v>
      </c>
      <c r="C317" s="50">
        <v>14</v>
      </c>
      <c r="D317" s="62">
        <v>3315900</v>
      </c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2.75" customHeight="1">
      <c r="A318" s="50" t="str">
        <f t="shared" si="1"/>
        <v>3c15</v>
      </c>
      <c r="B318" s="50" t="s">
        <v>30</v>
      </c>
      <c r="C318" s="50">
        <v>15</v>
      </c>
      <c r="D318" s="62">
        <v>3315900</v>
      </c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2.75" customHeight="1">
      <c r="A319" s="50" t="str">
        <f t="shared" si="1"/>
        <v>3c16</v>
      </c>
      <c r="B319" s="50" t="s">
        <v>30</v>
      </c>
      <c r="C319" s="50">
        <v>16</v>
      </c>
      <c r="D319" s="62">
        <v>3420300</v>
      </c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2.75" customHeight="1">
      <c r="A320" s="50" t="str">
        <f t="shared" si="1"/>
        <v>3c17</v>
      </c>
      <c r="B320" s="50" t="s">
        <v>30</v>
      </c>
      <c r="C320" s="50">
        <v>17</v>
      </c>
      <c r="D320" s="62">
        <v>3420300</v>
      </c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2.75" customHeight="1">
      <c r="A321" s="50" t="str">
        <f t="shared" si="1"/>
        <v>3c18</v>
      </c>
      <c r="B321" s="50" t="s">
        <v>30</v>
      </c>
      <c r="C321" s="50">
        <v>18</v>
      </c>
      <c r="D321" s="62">
        <v>3528100</v>
      </c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2.75" customHeight="1">
      <c r="A322" s="50" t="str">
        <f t="shared" si="1"/>
        <v>3c19</v>
      </c>
      <c r="B322" s="50" t="s">
        <v>30</v>
      </c>
      <c r="C322" s="50">
        <v>19</v>
      </c>
      <c r="D322" s="62">
        <v>3528100</v>
      </c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2.75" customHeight="1">
      <c r="A323" s="50" t="str">
        <f t="shared" si="1"/>
        <v>3c20</v>
      </c>
      <c r="B323" s="50" t="s">
        <v>30</v>
      </c>
      <c r="C323" s="50">
        <v>20</v>
      </c>
      <c r="D323" s="62">
        <v>3639200</v>
      </c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2.75" customHeight="1">
      <c r="A324" s="50" t="str">
        <f t="shared" si="1"/>
        <v>3c21</v>
      </c>
      <c r="B324" s="50" t="s">
        <v>30</v>
      </c>
      <c r="C324" s="50">
        <v>21</v>
      </c>
      <c r="D324" s="62">
        <v>3639200</v>
      </c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2.75" customHeight="1">
      <c r="A325" s="50" t="str">
        <f t="shared" si="1"/>
        <v>3c22</v>
      </c>
      <c r="B325" s="50" t="s">
        <v>30</v>
      </c>
      <c r="C325" s="50">
        <v>22</v>
      </c>
      <c r="D325" s="62">
        <v>3753800</v>
      </c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2.75" customHeight="1">
      <c r="A326" s="50" t="str">
        <f t="shared" si="1"/>
        <v>3c23</v>
      </c>
      <c r="B326" s="50" t="s">
        <v>30</v>
      </c>
      <c r="C326" s="50">
        <v>23</v>
      </c>
      <c r="D326" s="62">
        <v>3753800</v>
      </c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2.75" customHeight="1">
      <c r="A327" s="50" t="str">
        <f t="shared" si="1"/>
        <v>3c24</v>
      </c>
      <c r="B327" s="50" t="s">
        <v>30</v>
      </c>
      <c r="C327" s="50">
        <v>24</v>
      </c>
      <c r="D327" s="62">
        <v>3872000</v>
      </c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2.75" customHeight="1">
      <c r="A328" s="50" t="str">
        <f t="shared" si="1"/>
        <v>3c25</v>
      </c>
      <c r="B328" s="50" t="s">
        <v>30</v>
      </c>
      <c r="C328" s="50">
        <v>25</v>
      </c>
      <c r="D328" s="62">
        <v>3872000</v>
      </c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2.75" customHeight="1">
      <c r="A329" s="50" t="str">
        <f t="shared" si="1"/>
        <v>3c26</v>
      </c>
      <c r="B329" s="50" t="s">
        <v>30</v>
      </c>
      <c r="C329" s="50">
        <v>26</v>
      </c>
      <c r="D329" s="62">
        <v>3994000</v>
      </c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2.75" customHeight="1">
      <c r="A330" s="50" t="str">
        <f t="shared" si="1"/>
        <v>3c27</v>
      </c>
      <c r="B330" s="50" t="s">
        <v>30</v>
      </c>
      <c r="C330" s="50">
        <v>27</v>
      </c>
      <c r="D330" s="62">
        <v>3994000</v>
      </c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2.75" customHeight="1">
      <c r="A331" s="50" t="str">
        <f t="shared" si="1"/>
        <v>3c28</v>
      </c>
      <c r="B331" s="50" t="s">
        <v>30</v>
      </c>
      <c r="C331" s="50">
        <v>28</v>
      </c>
      <c r="D331" s="62">
        <v>4119700</v>
      </c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2.75" customHeight="1">
      <c r="A332" s="50" t="str">
        <f t="shared" si="1"/>
        <v>3c29</v>
      </c>
      <c r="B332" s="50" t="s">
        <v>30</v>
      </c>
      <c r="C332" s="50">
        <v>29</v>
      </c>
      <c r="D332" s="62">
        <v>4119700</v>
      </c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2.75" customHeight="1">
      <c r="A333" s="50" t="str">
        <f t="shared" si="1"/>
        <v>3c30</v>
      </c>
      <c r="B333" s="50" t="s">
        <v>30</v>
      </c>
      <c r="C333" s="50">
        <v>30</v>
      </c>
      <c r="D333" s="62">
        <v>4249500</v>
      </c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2.75" customHeight="1">
      <c r="A334" s="50" t="str">
        <f t="shared" si="1"/>
        <v>3c31</v>
      </c>
      <c r="B334" s="50" t="s">
        <v>30</v>
      </c>
      <c r="C334" s="50">
        <v>31</v>
      </c>
      <c r="D334" s="62">
        <v>4249500</v>
      </c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2.75" customHeight="1">
      <c r="A335" s="50" t="str">
        <f t="shared" si="1"/>
        <v>3c32</v>
      </c>
      <c r="B335" s="50" t="s">
        <v>30</v>
      </c>
      <c r="C335" s="50">
        <v>32</v>
      </c>
      <c r="D335" s="62">
        <v>4383300</v>
      </c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2.75" customHeight="1">
      <c r="A336" s="50" t="str">
        <f t="shared" si="1"/>
        <v>3d00</v>
      </c>
      <c r="B336" s="50" t="s">
        <v>33</v>
      </c>
      <c r="C336" s="50">
        <v>0</v>
      </c>
      <c r="D336" s="62">
        <v>2781800</v>
      </c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2.75" customHeight="1">
      <c r="A337" s="50" t="str">
        <f t="shared" si="1"/>
        <v>3d01</v>
      </c>
      <c r="B337" s="50" t="s">
        <v>33</v>
      </c>
      <c r="C337" s="50">
        <v>1</v>
      </c>
      <c r="D337" s="62">
        <v>2781800</v>
      </c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2.75" customHeight="1">
      <c r="A338" s="50" t="str">
        <f t="shared" si="1"/>
        <v>3d02</v>
      </c>
      <c r="B338" s="50" t="s">
        <v>33</v>
      </c>
      <c r="C338" s="50">
        <v>2</v>
      </c>
      <c r="D338" s="62">
        <v>2869400</v>
      </c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2.75" customHeight="1">
      <c r="A339" s="50" t="str">
        <f t="shared" si="1"/>
        <v>3d03</v>
      </c>
      <c r="B339" s="50" t="s">
        <v>33</v>
      </c>
      <c r="C339" s="50">
        <v>3</v>
      </c>
      <c r="D339" s="62">
        <v>2869400</v>
      </c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2.75" customHeight="1">
      <c r="A340" s="50" t="str">
        <f t="shared" si="1"/>
        <v>3d04</v>
      </c>
      <c r="B340" s="50" t="s">
        <v>33</v>
      </c>
      <c r="C340" s="50">
        <v>4</v>
      </c>
      <c r="D340" s="62">
        <v>2959800</v>
      </c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2.75" customHeight="1">
      <c r="A341" s="50" t="str">
        <f t="shared" si="1"/>
        <v>3d05</v>
      </c>
      <c r="B341" s="50" t="s">
        <v>33</v>
      </c>
      <c r="C341" s="50">
        <v>5</v>
      </c>
      <c r="D341" s="62">
        <v>2959800</v>
      </c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2.75" customHeight="1">
      <c r="A342" s="50" t="str">
        <f t="shared" si="1"/>
        <v>3d06</v>
      </c>
      <c r="B342" s="50" t="s">
        <v>33</v>
      </c>
      <c r="C342" s="50">
        <v>6</v>
      </c>
      <c r="D342" s="62">
        <v>3053000</v>
      </c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2.75" customHeight="1">
      <c r="A343" s="50" t="str">
        <f t="shared" si="1"/>
        <v>3d07</v>
      </c>
      <c r="B343" s="50" t="s">
        <v>33</v>
      </c>
      <c r="C343" s="50">
        <v>7</v>
      </c>
      <c r="D343" s="62">
        <v>3053000</v>
      </c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2.75" customHeight="1">
      <c r="A344" s="50" t="str">
        <f t="shared" si="1"/>
        <v>3d08</v>
      </c>
      <c r="B344" s="50" t="s">
        <v>33</v>
      </c>
      <c r="C344" s="50">
        <v>8</v>
      </c>
      <c r="D344" s="62">
        <v>3149100</v>
      </c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2.75" customHeight="1">
      <c r="A345" s="50" t="str">
        <f t="shared" si="1"/>
        <v>3d09</v>
      </c>
      <c r="B345" s="50" t="s">
        <v>33</v>
      </c>
      <c r="C345" s="50">
        <v>9</v>
      </c>
      <c r="D345" s="62">
        <v>3149100</v>
      </c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2.75" customHeight="1">
      <c r="A346" s="50" t="str">
        <f t="shared" si="1"/>
        <v>3d10</v>
      </c>
      <c r="B346" s="50" t="s">
        <v>33</v>
      </c>
      <c r="C346" s="50">
        <v>10</v>
      </c>
      <c r="D346" s="62">
        <v>3248300</v>
      </c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2.75" customHeight="1">
      <c r="A347" s="50" t="str">
        <f t="shared" si="1"/>
        <v>3d11</v>
      </c>
      <c r="B347" s="50" t="s">
        <v>33</v>
      </c>
      <c r="C347" s="50">
        <v>11</v>
      </c>
      <c r="D347" s="62">
        <v>3248300</v>
      </c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2.75" customHeight="1">
      <c r="A348" s="50" t="str">
        <f t="shared" si="1"/>
        <v>3d12</v>
      </c>
      <c r="B348" s="50" t="s">
        <v>33</v>
      </c>
      <c r="C348" s="50">
        <v>12</v>
      </c>
      <c r="D348" s="62">
        <v>3350600</v>
      </c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2.75" customHeight="1">
      <c r="A349" s="50" t="str">
        <f t="shared" si="1"/>
        <v>3d13</v>
      </c>
      <c r="B349" s="50" t="s">
        <v>33</v>
      </c>
      <c r="C349" s="50">
        <v>13</v>
      </c>
      <c r="D349" s="62">
        <v>3350600</v>
      </c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2.75" customHeight="1">
      <c r="A350" s="50" t="str">
        <f t="shared" si="1"/>
        <v>3d14</v>
      </c>
      <c r="B350" s="50" t="s">
        <v>33</v>
      </c>
      <c r="C350" s="50">
        <v>14</v>
      </c>
      <c r="D350" s="62">
        <v>3456200</v>
      </c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2.75" customHeight="1">
      <c r="A351" s="50" t="str">
        <f t="shared" si="1"/>
        <v>3d15</v>
      </c>
      <c r="B351" s="50" t="s">
        <v>33</v>
      </c>
      <c r="C351" s="50">
        <v>15</v>
      </c>
      <c r="D351" s="62">
        <v>3456200</v>
      </c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2.75" customHeight="1">
      <c r="A352" s="50" t="str">
        <f t="shared" si="1"/>
        <v>3d16</v>
      </c>
      <c r="B352" s="50" t="s">
        <v>33</v>
      </c>
      <c r="C352" s="50">
        <v>16</v>
      </c>
      <c r="D352" s="62">
        <v>3565000</v>
      </c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2.75" customHeight="1">
      <c r="A353" s="50" t="str">
        <f t="shared" si="1"/>
        <v>3d17</v>
      </c>
      <c r="B353" s="50" t="s">
        <v>33</v>
      </c>
      <c r="C353" s="50">
        <v>17</v>
      </c>
      <c r="D353" s="62">
        <v>3565000</v>
      </c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2.75" customHeight="1">
      <c r="A354" s="50" t="str">
        <f t="shared" si="1"/>
        <v>3d18</v>
      </c>
      <c r="B354" s="50" t="s">
        <v>33</v>
      </c>
      <c r="C354" s="50">
        <v>18</v>
      </c>
      <c r="D354" s="62">
        <v>3677300</v>
      </c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2.75" customHeight="1">
      <c r="A355" s="50" t="str">
        <f t="shared" si="1"/>
        <v>3d19</v>
      </c>
      <c r="B355" s="50" t="s">
        <v>33</v>
      </c>
      <c r="C355" s="50">
        <v>19</v>
      </c>
      <c r="D355" s="62">
        <v>3677300</v>
      </c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2.75" customHeight="1">
      <c r="A356" s="50" t="str">
        <f t="shared" si="1"/>
        <v>3d20</v>
      </c>
      <c r="B356" s="50" t="s">
        <v>33</v>
      </c>
      <c r="C356" s="50">
        <v>20</v>
      </c>
      <c r="D356" s="62">
        <v>3793100</v>
      </c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2.75" customHeight="1">
      <c r="A357" s="50" t="str">
        <f t="shared" si="1"/>
        <v>3d21</v>
      </c>
      <c r="B357" s="50" t="s">
        <v>33</v>
      </c>
      <c r="C357" s="50">
        <v>21</v>
      </c>
      <c r="D357" s="62">
        <v>3793100</v>
      </c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2.75" customHeight="1">
      <c r="A358" s="50" t="str">
        <f t="shared" si="1"/>
        <v>3d22</v>
      </c>
      <c r="B358" s="50" t="s">
        <v>33</v>
      </c>
      <c r="C358" s="50">
        <v>22</v>
      </c>
      <c r="D358" s="62">
        <v>3912600</v>
      </c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2.75" customHeight="1">
      <c r="A359" s="50" t="str">
        <f t="shared" si="1"/>
        <v>3d23</v>
      </c>
      <c r="B359" s="50" t="s">
        <v>33</v>
      </c>
      <c r="C359" s="50">
        <v>23</v>
      </c>
      <c r="D359" s="62">
        <v>3912600</v>
      </c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2.75" customHeight="1">
      <c r="A360" s="50" t="str">
        <f t="shared" si="1"/>
        <v>3d24</v>
      </c>
      <c r="B360" s="50" t="s">
        <v>33</v>
      </c>
      <c r="C360" s="50">
        <v>24</v>
      </c>
      <c r="D360" s="62">
        <v>4035800</v>
      </c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2.75" customHeight="1">
      <c r="A361" s="50" t="str">
        <f t="shared" si="1"/>
        <v>3d25</v>
      </c>
      <c r="B361" s="50" t="s">
        <v>33</v>
      </c>
      <c r="C361" s="50">
        <v>25</v>
      </c>
      <c r="D361" s="62">
        <v>4035800</v>
      </c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2.75" customHeight="1">
      <c r="A362" s="50" t="str">
        <f t="shared" si="1"/>
        <v>3d26</v>
      </c>
      <c r="B362" s="50" t="s">
        <v>33</v>
      </c>
      <c r="C362" s="50">
        <v>26</v>
      </c>
      <c r="D362" s="62">
        <v>4162900</v>
      </c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2.75" customHeight="1">
      <c r="A363" s="50" t="str">
        <f t="shared" si="1"/>
        <v>3d27</v>
      </c>
      <c r="B363" s="50" t="s">
        <v>33</v>
      </c>
      <c r="C363" s="50">
        <v>27</v>
      </c>
      <c r="D363" s="62">
        <v>4162900</v>
      </c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2.75" customHeight="1">
      <c r="A364" s="50" t="str">
        <f t="shared" si="1"/>
        <v>3d28</v>
      </c>
      <c r="B364" s="50" t="s">
        <v>33</v>
      </c>
      <c r="C364" s="50">
        <v>28</v>
      </c>
      <c r="D364" s="62">
        <v>4294000</v>
      </c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2.75" customHeight="1">
      <c r="A365" s="50" t="str">
        <f t="shared" si="1"/>
        <v>3d29</v>
      </c>
      <c r="B365" s="50" t="s">
        <v>33</v>
      </c>
      <c r="C365" s="50">
        <v>29</v>
      </c>
      <c r="D365" s="62">
        <v>4294000</v>
      </c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2.75" customHeight="1">
      <c r="A366" s="50" t="str">
        <f t="shared" si="1"/>
        <v>3d30</v>
      </c>
      <c r="B366" s="50" t="s">
        <v>33</v>
      </c>
      <c r="C366" s="50">
        <v>30</v>
      </c>
      <c r="D366" s="62">
        <v>4429300</v>
      </c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2.75" customHeight="1">
      <c r="A367" s="50" t="str">
        <f t="shared" si="1"/>
        <v>3d31</v>
      </c>
      <c r="B367" s="50" t="s">
        <v>33</v>
      </c>
      <c r="C367" s="50">
        <v>31</v>
      </c>
      <c r="D367" s="62">
        <v>4429300</v>
      </c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2.75" customHeight="1">
      <c r="A368" s="50" t="str">
        <f t="shared" si="1"/>
        <v>3d32</v>
      </c>
      <c r="B368" s="50" t="s">
        <v>33</v>
      </c>
      <c r="C368" s="50">
        <v>32</v>
      </c>
      <c r="D368" s="62">
        <v>4568800</v>
      </c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2.75" customHeight="1">
      <c r="A369" s="50" t="str">
        <f t="shared" si="1"/>
        <v>4a00</v>
      </c>
      <c r="B369" s="50" t="s">
        <v>36</v>
      </c>
      <c r="C369" s="50">
        <v>0</v>
      </c>
      <c r="D369" s="62">
        <v>2899500</v>
      </c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2.75" customHeight="1">
      <c r="A370" s="50" t="str">
        <f t="shared" si="1"/>
        <v>4a01</v>
      </c>
      <c r="B370" s="50" t="s">
        <v>36</v>
      </c>
      <c r="C370" s="50">
        <v>1</v>
      </c>
      <c r="D370" s="62">
        <v>2899500</v>
      </c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2.75" customHeight="1">
      <c r="A371" s="50" t="str">
        <f t="shared" si="1"/>
        <v>4a02</v>
      </c>
      <c r="B371" s="50" t="s">
        <v>36</v>
      </c>
      <c r="C371" s="50">
        <v>2</v>
      </c>
      <c r="D371" s="62">
        <v>2990800</v>
      </c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2.75" customHeight="1">
      <c r="A372" s="50" t="str">
        <f t="shared" si="1"/>
        <v>4a03</v>
      </c>
      <c r="B372" s="50" t="s">
        <v>36</v>
      </c>
      <c r="C372" s="50">
        <v>3</v>
      </c>
      <c r="D372" s="62">
        <v>2990800</v>
      </c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2.75" customHeight="1">
      <c r="A373" s="50" t="str">
        <f t="shared" si="1"/>
        <v>4a04</v>
      </c>
      <c r="B373" s="50" t="s">
        <v>36</v>
      </c>
      <c r="C373" s="50">
        <v>4</v>
      </c>
      <c r="D373" s="62">
        <v>3085000</v>
      </c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2.75" customHeight="1">
      <c r="A374" s="50" t="str">
        <f t="shared" si="1"/>
        <v>4a05</v>
      </c>
      <c r="B374" s="50" t="s">
        <v>36</v>
      </c>
      <c r="C374" s="50">
        <v>5</v>
      </c>
      <c r="D374" s="62">
        <v>3085000</v>
      </c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2.75" customHeight="1">
      <c r="A375" s="50" t="str">
        <f t="shared" si="1"/>
        <v>4a06</v>
      </c>
      <c r="B375" s="50" t="s">
        <v>36</v>
      </c>
      <c r="C375" s="50">
        <v>6</v>
      </c>
      <c r="D375" s="62">
        <v>3182100</v>
      </c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2.75" customHeight="1">
      <c r="A376" s="50" t="str">
        <f t="shared" si="1"/>
        <v>4a07</v>
      </c>
      <c r="B376" s="50" t="s">
        <v>36</v>
      </c>
      <c r="C376" s="50">
        <v>7</v>
      </c>
      <c r="D376" s="62">
        <v>3182100</v>
      </c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2.75" customHeight="1">
      <c r="A377" s="50" t="str">
        <f t="shared" si="1"/>
        <v>4a08</v>
      </c>
      <c r="B377" s="50" t="s">
        <v>36</v>
      </c>
      <c r="C377" s="50">
        <v>8</v>
      </c>
      <c r="D377" s="62">
        <v>3282400</v>
      </c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2.75" customHeight="1">
      <c r="A378" s="50" t="str">
        <f t="shared" si="1"/>
        <v>4a09</v>
      </c>
      <c r="B378" s="50" t="s">
        <v>36</v>
      </c>
      <c r="C378" s="50">
        <v>9</v>
      </c>
      <c r="D378" s="62">
        <v>3282400</v>
      </c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2.75" customHeight="1">
      <c r="A379" s="50" t="str">
        <f t="shared" si="1"/>
        <v>4a10</v>
      </c>
      <c r="B379" s="50" t="s">
        <v>36</v>
      </c>
      <c r="C379" s="50">
        <v>10</v>
      </c>
      <c r="D379" s="62">
        <v>3385700</v>
      </c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2.75" customHeight="1">
      <c r="A380" s="50" t="str">
        <f t="shared" si="1"/>
        <v>4a11</v>
      </c>
      <c r="B380" s="50" t="s">
        <v>36</v>
      </c>
      <c r="C380" s="50">
        <v>11</v>
      </c>
      <c r="D380" s="62">
        <v>3385700</v>
      </c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2.75" customHeight="1">
      <c r="A381" s="50" t="str">
        <f t="shared" si="1"/>
        <v>4a12</v>
      </c>
      <c r="B381" s="50" t="s">
        <v>36</v>
      </c>
      <c r="C381" s="50">
        <v>12</v>
      </c>
      <c r="D381" s="62">
        <v>3492400</v>
      </c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2.75" customHeight="1">
      <c r="A382" s="50" t="str">
        <f t="shared" si="1"/>
        <v>4a13</v>
      </c>
      <c r="B382" s="50" t="s">
        <v>36</v>
      </c>
      <c r="C382" s="50">
        <v>13</v>
      </c>
      <c r="D382" s="62">
        <v>3492400</v>
      </c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2.75" customHeight="1">
      <c r="A383" s="50" t="str">
        <f t="shared" si="1"/>
        <v>4a14</v>
      </c>
      <c r="B383" s="50" t="s">
        <v>36</v>
      </c>
      <c r="C383" s="50">
        <v>14</v>
      </c>
      <c r="D383" s="62">
        <v>3602400</v>
      </c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2.75" customHeight="1">
      <c r="A384" s="50" t="str">
        <f t="shared" si="1"/>
        <v>4a15</v>
      </c>
      <c r="B384" s="50" t="s">
        <v>36</v>
      </c>
      <c r="C384" s="50">
        <v>15</v>
      </c>
      <c r="D384" s="62">
        <v>3602400</v>
      </c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2.75" customHeight="1">
      <c r="A385" s="50" t="str">
        <f t="shared" si="1"/>
        <v>4a16</v>
      </c>
      <c r="B385" s="50" t="s">
        <v>36</v>
      </c>
      <c r="C385" s="50">
        <v>16</v>
      </c>
      <c r="D385" s="62">
        <v>3715800</v>
      </c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2.75" customHeight="1">
      <c r="A386" s="50" t="str">
        <f t="shared" si="1"/>
        <v>4a17</v>
      </c>
      <c r="B386" s="50" t="s">
        <v>36</v>
      </c>
      <c r="C386" s="50">
        <v>17</v>
      </c>
      <c r="D386" s="62">
        <v>3715800</v>
      </c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2.75" customHeight="1">
      <c r="A387" s="50" t="str">
        <f t="shared" si="1"/>
        <v>4a18</v>
      </c>
      <c r="B387" s="50" t="s">
        <v>36</v>
      </c>
      <c r="C387" s="50">
        <v>18</v>
      </c>
      <c r="D387" s="62">
        <v>3832800</v>
      </c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2.75" customHeight="1">
      <c r="A388" s="50" t="str">
        <f t="shared" si="1"/>
        <v>4a19</v>
      </c>
      <c r="B388" s="50" t="s">
        <v>36</v>
      </c>
      <c r="C388" s="50">
        <v>19</v>
      </c>
      <c r="D388" s="62">
        <v>3832800</v>
      </c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2.75" customHeight="1">
      <c r="A389" s="50" t="str">
        <f t="shared" si="1"/>
        <v>4a20</v>
      </c>
      <c r="B389" s="50" t="s">
        <v>36</v>
      </c>
      <c r="C389" s="50">
        <v>20</v>
      </c>
      <c r="D389" s="62">
        <v>3953600</v>
      </c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2.75" customHeight="1">
      <c r="A390" s="50" t="str">
        <f t="shared" si="1"/>
        <v>4a21</v>
      </c>
      <c r="B390" s="50" t="s">
        <v>36</v>
      </c>
      <c r="C390" s="50">
        <v>21</v>
      </c>
      <c r="D390" s="62">
        <v>3953600</v>
      </c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2.75" customHeight="1">
      <c r="A391" s="50" t="str">
        <f t="shared" si="1"/>
        <v>4a22</v>
      </c>
      <c r="B391" s="50" t="s">
        <v>36</v>
      </c>
      <c r="C391" s="50">
        <v>22</v>
      </c>
      <c r="D391" s="62">
        <v>4078100</v>
      </c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2.75" customHeight="1">
      <c r="A392" s="50" t="str">
        <f t="shared" si="1"/>
        <v>4a23</v>
      </c>
      <c r="B392" s="50" t="s">
        <v>36</v>
      </c>
      <c r="C392" s="50">
        <v>23</v>
      </c>
      <c r="D392" s="62">
        <v>4078100</v>
      </c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2.75" customHeight="1">
      <c r="A393" s="50" t="str">
        <f t="shared" si="1"/>
        <v>4a24</v>
      </c>
      <c r="B393" s="50" t="s">
        <v>36</v>
      </c>
      <c r="C393" s="50">
        <v>24</v>
      </c>
      <c r="D393" s="62">
        <v>4206500</v>
      </c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2.75" customHeight="1">
      <c r="A394" s="50" t="str">
        <f t="shared" si="1"/>
        <v>4a25</v>
      </c>
      <c r="B394" s="50" t="s">
        <v>36</v>
      </c>
      <c r="C394" s="50">
        <v>25</v>
      </c>
      <c r="D394" s="62">
        <v>4206500</v>
      </c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2.75" customHeight="1">
      <c r="A395" s="50" t="str">
        <f t="shared" si="1"/>
        <v>4a26</v>
      </c>
      <c r="B395" s="50" t="s">
        <v>36</v>
      </c>
      <c r="C395" s="50">
        <v>26</v>
      </c>
      <c r="D395" s="62">
        <v>4339000</v>
      </c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2.75" customHeight="1">
      <c r="A396" s="50" t="str">
        <f t="shared" si="1"/>
        <v>4a27</v>
      </c>
      <c r="B396" s="50" t="s">
        <v>36</v>
      </c>
      <c r="C396" s="50">
        <v>27</v>
      </c>
      <c r="D396" s="62">
        <v>4339000</v>
      </c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2.75" customHeight="1">
      <c r="A397" s="50" t="str">
        <f t="shared" si="1"/>
        <v>4a28</v>
      </c>
      <c r="B397" s="50" t="s">
        <v>36</v>
      </c>
      <c r="C397" s="50">
        <v>28</v>
      </c>
      <c r="D397" s="62">
        <v>4475700</v>
      </c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2.75" customHeight="1">
      <c r="A398" s="50" t="str">
        <f t="shared" si="1"/>
        <v>4a29</v>
      </c>
      <c r="B398" s="50" t="s">
        <v>36</v>
      </c>
      <c r="C398" s="50">
        <v>29</v>
      </c>
      <c r="D398" s="62">
        <v>4475700</v>
      </c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2.75" customHeight="1">
      <c r="A399" s="50" t="str">
        <f t="shared" si="1"/>
        <v>4a30</v>
      </c>
      <c r="B399" s="50" t="s">
        <v>36</v>
      </c>
      <c r="C399" s="50">
        <v>30</v>
      </c>
      <c r="D399" s="62">
        <v>4616600</v>
      </c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2.75" customHeight="1">
      <c r="A400" s="50" t="str">
        <f t="shared" si="1"/>
        <v>4a31</v>
      </c>
      <c r="B400" s="50" t="s">
        <v>36</v>
      </c>
      <c r="C400" s="50">
        <v>31</v>
      </c>
      <c r="D400" s="62">
        <v>4616600</v>
      </c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2.75" customHeight="1">
      <c r="A401" s="50" t="str">
        <f t="shared" si="1"/>
        <v>4a32</v>
      </c>
      <c r="B401" s="50" t="s">
        <v>36</v>
      </c>
      <c r="C401" s="50">
        <v>32</v>
      </c>
      <c r="D401" s="62">
        <v>4762000</v>
      </c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2.75" customHeight="1">
      <c r="A402" s="50" t="str">
        <f t="shared" si="1"/>
        <v>4b00</v>
      </c>
      <c r="B402" s="50" t="s">
        <v>39</v>
      </c>
      <c r="C402" s="50">
        <v>0</v>
      </c>
      <c r="D402" s="62">
        <v>3022100</v>
      </c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2.75" customHeight="1">
      <c r="A403" s="50" t="str">
        <f t="shared" si="1"/>
        <v>4b01</v>
      </c>
      <c r="B403" s="50" t="s">
        <v>39</v>
      </c>
      <c r="C403" s="50">
        <v>1</v>
      </c>
      <c r="D403" s="62">
        <v>3022100</v>
      </c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2.75" customHeight="1">
      <c r="A404" s="50" t="str">
        <f t="shared" si="1"/>
        <v>4b02</v>
      </c>
      <c r="B404" s="50" t="s">
        <v>39</v>
      </c>
      <c r="C404" s="50">
        <v>2</v>
      </c>
      <c r="D404" s="62">
        <v>3117300</v>
      </c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2.75" customHeight="1">
      <c r="A405" s="50" t="str">
        <f t="shared" si="1"/>
        <v>4b03</v>
      </c>
      <c r="B405" s="50" t="s">
        <v>39</v>
      </c>
      <c r="C405" s="50">
        <v>3</v>
      </c>
      <c r="D405" s="62">
        <v>3117300</v>
      </c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2.75" customHeight="1">
      <c r="A406" s="50" t="str">
        <f t="shared" si="1"/>
        <v>4b04</v>
      </c>
      <c r="B406" s="50" t="s">
        <v>39</v>
      </c>
      <c r="C406" s="50">
        <v>4</v>
      </c>
      <c r="D406" s="62">
        <v>3215500</v>
      </c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2.75" customHeight="1">
      <c r="A407" s="50" t="str">
        <f t="shared" si="1"/>
        <v>4b05</v>
      </c>
      <c r="B407" s="50" t="s">
        <v>39</v>
      </c>
      <c r="C407" s="50">
        <v>5</v>
      </c>
      <c r="D407" s="62">
        <v>3215500</v>
      </c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2.75" customHeight="1">
      <c r="A408" s="50" t="str">
        <f t="shared" si="1"/>
        <v>4b06</v>
      </c>
      <c r="B408" s="50" t="s">
        <v>39</v>
      </c>
      <c r="C408" s="50">
        <v>6</v>
      </c>
      <c r="D408" s="62">
        <v>3316700</v>
      </c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2.75" customHeight="1">
      <c r="A409" s="50" t="str">
        <f t="shared" si="1"/>
        <v>4b07</v>
      </c>
      <c r="B409" s="50" t="s">
        <v>39</v>
      </c>
      <c r="C409" s="50">
        <v>7</v>
      </c>
      <c r="D409" s="62">
        <v>3316700</v>
      </c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2.75" customHeight="1">
      <c r="A410" s="50" t="str">
        <f t="shared" si="1"/>
        <v>4b08</v>
      </c>
      <c r="B410" s="50" t="s">
        <v>39</v>
      </c>
      <c r="C410" s="50">
        <v>8</v>
      </c>
      <c r="D410" s="62">
        <v>3421200</v>
      </c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2.75" customHeight="1">
      <c r="A411" s="50" t="str">
        <f t="shared" si="1"/>
        <v>4b09</v>
      </c>
      <c r="B411" s="50" t="s">
        <v>39</v>
      </c>
      <c r="C411" s="50">
        <v>9</v>
      </c>
      <c r="D411" s="62">
        <v>3421200</v>
      </c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2.75" customHeight="1">
      <c r="A412" s="50" t="str">
        <f t="shared" si="1"/>
        <v>4b10</v>
      </c>
      <c r="B412" s="50" t="s">
        <v>39</v>
      </c>
      <c r="C412" s="50">
        <v>10</v>
      </c>
      <c r="D412" s="62">
        <v>3528900</v>
      </c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2.75" customHeight="1">
      <c r="A413" s="50" t="str">
        <f t="shared" si="1"/>
        <v>4b11</v>
      </c>
      <c r="B413" s="50" t="s">
        <v>39</v>
      </c>
      <c r="C413" s="50">
        <v>11</v>
      </c>
      <c r="D413" s="62">
        <v>3528900</v>
      </c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2.75" customHeight="1">
      <c r="A414" s="50" t="str">
        <f t="shared" si="1"/>
        <v>4b12</v>
      </c>
      <c r="B414" s="50" t="s">
        <v>39</v>
      </c>
      <c r="C414" s="50">
        <v>12</v>
      </c>
      <c r="D414" s="62">
        <v>3640100</v>
      </c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2.75" customHeight="1">
      <c r="A415" s="50" t="str">
        <f t="shared" si="1"/>
        <v>4b13</v>
      </c>
      <c r="B415" s="50" t="s">
        <v>39</v>
      </c>
      <c r="C415" s="50">
        <v>13</v>
      </c>
      <c r="D415" s="62">
        <v>3640100</v>
      </c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2.75" customHeight="1">
      <c r="A416" s="50" t="str">
        <f t="shared" si="1"/>
        <v>4b14</v>
      </c>
      <c r="B416" s="50" t="s">
        <v>39</v>
      </c>
      <c r="C416" s="50">
        <v>14</v>
      </c>
      <c r="D416" s="62">
        <v>3754700</v>
      </c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2.75" customHeight="1">
      <c r="A417" s="50" t="str">
        <f t="shared" si="1"/>
        <v>4b15</v>
      </c>
      <c r="B417" s="50" t="s">
        <v>39</v>
      </c>
      <c r="C417" s="50">
        <v>15</v>
      </c>
      <c r="D417" s="62">
        <v>3754700</v>
      </c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2.75" customHeight="1">
      <c r="A418" s="50" t="str">
        <f t="shared" si="1"/>
        <v>4b16</v>
      </c>
      <c r="B418" s="50" t="s">
        <v>39</v>
      </c>
      <c r="C418" s="50">
        <v>16</v>
      </c>
      <c r="D418" s="62">
        <v>3873000</v>
      </c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2.75" customHeight="1">
      <c r="A419" s="50" t="str">
        <f t="shared" si="1"/>
        <v>4b17</v>
      </c>
      <c r="B419" s="50" t="s">
        <v>39</v>
      </c>
      <c r="C419" s="50">
        <v>17</v>
      </c>
      <c r="D419" s="62">
        <v>3873000</v>
      </c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2.75" customHeight="1">
      <c r="A420" s="50" t="str">
        <f t="shared" si="1"/>
        <v>4b18</v>
      </c>
      <c r="B420" s="50" t="s">
        <v>39</v>
      </c>
      <c r="C420" s="50">
        <v>18</v>
      </c>
      <c r="D420" s="62">
        <v>3995000</v>
      </c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2.75" customHeight="1">
      <c r="A421" s="50" t="str">
        <f t="shared" si="1"/>
        <v>4b19</v>
      </c>
      <c r="B421" s="50" t="s">
        <v>39</v>
      </c>
      <c r="C421" s="50">
        <v>19</v>
      </c>
      <c r="D421" s="62">
        <v>3995000</v>
      </c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2.75" customHeight="1">
      <c r="A422" s="50" t="str">
        <f t="shared" si="1"/>
        <v>4b20</v>
      </c>
      <c r="B422" s="50" t="s">
        <v>39</v>
      </c>
      <c r="C422" s="50">
        <v>20</v>
      </c>
      <c r="D422" s="62">
        <v>4120800</v>
      </c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2.75" customHeight="1">
      <c r="A423" s="50" t="str">
        <f t="shared" si="1"/>
        <v>4b21</v>
      </c>
      <c r="B423" s="50" t="s">
        <v>39</v>
      </c>
      <c r="C423" s="50">
        <v>21</v>
      </c>
      <c r="D423" s="62">
        <v>4120800</v>
      </c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2.75" customHeight="1">
      <c r="A424" s="50" t="str">
        <f t="shared" si="1"/>
        <v>4b22</v>
      </c>
      <c r="B424" s="50" t="s">
        <v>39</v>
      </c>
      <c r="C424" s="50">
        <v>22</v>
      </c>
      <c r="D424" s="62">
        <v>4250600</v>
      </c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2.75" customHeight="1">
      <c r="A425" s="50" t="str">
        <f t="shared" si="1"/>
        <v>4b23</v>
      </c>
      <c r="B425" s="50" t="s">
        <v>39</v>
      </c>
      <c r="C425" s="50">
        <v>23</v>
      </c>
      <c r="D425" s="62">
        <v>4250600</v>
      </c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2.75" customHeight="1">
      <c r="A426" s="50" t="str">
        <f t="shared" si="1"/>
        <v>4b24</v>
      </c>
      <c r="B426" s="50" t="s">
        <v>39</v>
      </c>
      <c r="C426" s="50">
        <v>24</v>
      </c>
      <c r="D426" s="62">
        <v>4384400</v>
      </c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2.75" customHeight="1">
      <c r="A427" s="50" t="str">
        <f t="shared" si="1"/>
        <v>4b25</v>
      </c>
      <c r="B427" s="50" t="s">
        <v>39</v>
      </c>
      <c r="C427" s="50">
        <v>25</v>
      </c>
      <c r="D427" s="62">
        <v>4384400</v>
      </c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2.75" customHeight="1">
      <c r="A428" s="50" t="str">
        <f t="shared" si="1"/>
        <v>4b26</v>
      </c>
      <c r="B428" s="50" t="s">
        <v>39</v>
      </c>
      <c r="C428" s="50">
        <v>26</v>
      </c>
      <c r="D428" s="62">
        <v>4522500</v>
      </c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2.75" customHeight="1">
      <c r="A429" s="50" t="str">
        <f t="shared" si="1"/>
        <v>4b27</v>
      </c>
      <c r="B429" s="50" t="s">
        <v>39</v>
      </c>
      <c r="C429" s="50">
        <v>27</v>
      </c>
      <c r="D429" s="62">
        <v>4522500</v>
      </c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2.75" customHeight="1">
      <c r="A430" s="50" t="str">
        <f t="shared" si="1"/>
        <v>4b28</v>
      </c>
      <c r="B430" s="50" t="s">
        <v>39</v>
      </c>
      <c r="C430" s="50">
        <v>28</v>
      </c>
      <c r="D430" s="62">
        <v>4665000</v>
      </c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2.75" customHeight="1">
      <c r="A431" s="50" t="str">
        <f t="shared" si="1"/>
        <v>4b29</v>
      </c>
      <c r="B431" s="50" t="s">
        <v>39</v>
      </c>
      <c r="C431" s="50">
        <v>29</v>
      </c>
      <c r="D431" s="62">
        <v>4665000</v>
      </c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2.75" customHeight="1">
      <c r="A432" s="50" t="str">
        <f t="shared" si="1"/>
        <v>4b30</v>
      </c>
      <c r="B432" s="50" t="s">
        <v>39</v>
      </c>
      <c r="C432" s="50">
        <v>30</v>
      </c>
      <c r="D432" s="62">
        <v>4811900</v>
      </c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2.75" customHeight="1">
      <c r="A433" s="50" t="str">
        <f t="shared" si="1"/>
        <v>4b31</v>
      </c>
      <c r="B433" s="50" t="s">
        <v>39</v>
      </c>
      <c r="C433" s="50">
        <v>31</v>
      </c>
      <c r="D433" s="62">
        <v>4811900</v>
      </c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2.75" customHeight="1">
      <c r="A434" s="50" t="str">
        <f t="shared" si="1"/>
        <v>4b32</v>
      </c>
      <c r="B434" s="50" t="s">
        <v>39</v>
      </c>
      <c r="C434" s="50">
        <v>32</v>
      </c>
      <c r="D434" s="62">
        <v>4963400</v>
      </c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2.75" customHeight="1">
      <c r="A435" s="50" t="str">
        <f t="shared" si="1"/>
        <v>4c00</v>
      </c>
      <c r="B435" s="50" t="s">
        <v>42</v>
      </c>
      <c r="C435" s="50">
        <v>0</v>
      </c>
      <c r="D435" s="62">
        <v>3149900</v>
      </c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2.75" customHeight="1">
      <c r="A436" s="50" t="str">
        <f t="shared" si="1"/>
        <v>4c01</v>
      </c>
      <c r="B436" s="50" t="s">
        <v>42</v>
      </c>
      <c r="C436" s="50">
        <v>1</v>
      </c>
      <c r="D436" s="62">
        <v>3149900</v>
      </c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2.75" customHeight="1">
      <c r="A437" s="50" t="str">
        <f t="shared" si="1"/>
        <v>4c02</v>
      </c>
      <c r="B437" s="50" t="s">
        <v>42</v>
      </c>
      <c r="C437" s="50">
        <v>2</v>
      </c>
      <c r="D437" s="62">
        <v>3249100</v>
      </c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2.75" customHeight="1">
      <c r="A438" s="50" t="str">
        <f t="shared" si="1"/>
        <v>4c03</v>
      </c>
      <c r="B438" s="50" t="s">
        <v>42</v>
      </c>
      <c r="C438" s="50">
        <v>3</v>
      </c>
      <c r="D438" s="62">
        <v>3249100</v>
      </c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2.75" customHeight="1">
      <c r="A439" s="50" t="str">
        <f t="shared" si="1"/>
        <v>4c04</v>
      </c>
      <c r="B439" s="50" t="s">
        <v>42</v>
      </c>
      <c r="C439" s="50">
        <v>4</v>
      </c>
      <c r="D439" s="62">
        <v>3351500</v>
      </c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2.75" customHeight="1">
      <c r="A440" s="50" t="str">
        <f t="shared" si="1"/>
        <v>4c05</v>
      </c>
      <c r="B440" s="50" t="s">
        <v>42</v>
      </c>
      <c r="C440" s="50">
        <v>5</v>
      </c>
      <c r="D440" s="62">
        <v>3351500</v>
      </c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2.75" customHeight="1">
      <c r="A441" s="50" t="str">
        <f t="shared" si="1"/>
        <v>4c06</v>
      </c>
      <c r="B441" s="50" t="s">
        <v>42</v>
      </c>
      <c r="C441" s="50">
        <v>6</v>
      </c>
      <c r="D441" s="62">
        <v>3457000</v>
      </c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2.75" customHeight="1">
      <c r="A442" s="50" t="str">
        <f t="shared" si="1"/>
        <v>4c07</v>
      </c>
      <c r="B442" s="50" t="s">
        <v>42</v>
      </c>
      <c r="C442" s="50">
        <v>7</v>
      </c>
      <c r="D442" s="62">
        <v>3457000</v>
      </c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2.75" customHeight="1">
      <c r="A443" s="50" t="str">
        <f t="shared" si="1"/>
        <v>4c08</v>
      </c>
      <c r="B443" s="50" t="s">
        <v>42</v>
      </c>
      <c r="C443" s="50">
        <v>8</v>
      </c>
      <c r="D443" s="62">
        <v>3565900</v>
      </c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2.75" customHeight="1">
      <c r="A444" s="50" t="str">
        <f t="shared" si="1"/>
        <v>4c09</v>
      </c>
      <c r="B444" s="50" t="s">
        <v>42</v>
      </c>
      <c r="C444" s="50">
        <v>9</v>
      </c>
      <c r="D444" s="62">
        <v>3565900</v>
      </c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2.75" customHeight="1">
      <c r="A445" s="50" t="str">
        <f t="shared" si="1"/>
        <v>4c10</v>
      </c>
      <c r="B445" s="50" t="s">
        <v>42</v>
      </c>
      <c r="C445" s="50">
        <v>10</v>
      </c>
      <c r="D445" s="62">
        <v>3678200</v>
      </c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2.75" customHeight="1">
      <c r="A446" s="50" t="str">
        <f t="shared" si="1"/>
        <v>4c11</v>
      </c>
      <c r="B446" s="50" t="s">
        <v>42</v>
      </c>
      <c r="C446" s="50">
        <v>11</v>
      </c>
      <c r="D446" s="62">
        <v>3678200</v>
      </c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2.75" customHeight="1">
      <c r="A447" s="50" t="str">
        <f t="shared" si="1"/>
        <v>4c12</v>
      </c>
      <c r="B447" s="50" t="s">
        <v>42</v>
      </c>
      <c r="C447" s="50">
        <v>12</v>
      </c>
      <c r="D447" s="62">
        <v>3794100</v>
      </c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2.75" customHeight="1">
      <c r="A448" s="50" t="str">
        <f t="shared" si="1"/>
        <v>4c13</v>
      </c>
      <c r="B448" s="50" t="s">
        <v>42</v>
      </c>
      <c r="C448" s="50">
        <v>13</v>
      </c>
      <c r="D448" s="62">
        <v>3794100</v>
      </c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2.75" customHeight="1">
      <c r="A449" s="50" t="str">
        <f t="shared" si="1"/>
        <v>4c14</v>
      </c>
      <c r="B449" s="50" t="s">
        <v>42</v>
      </c>
      <c r="C449" s="50">
        <v>14</v>
      </c>
      <c r="D449" s="62">
        <v>3913600</v>
      </c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2.75" customHeight="1">
      <c r="A450" s="50" t="str">
        <f t="shared" si="1"/>
        <v>4c15</v>
      </c>
      <c r="B450" s="50" t="s">
        <v>42</v>
      </c>
      <c r="C450" s="50">
        <v>15</v>
      </c>
      <c r="D450" s="62">
        <v>3913600</v>
      </c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2.75" customHeight="1">
      <c r="A451" s="50" t="str">
        <f t="shared" si="1"/>
        <v>4c16</v>
      </c>
      <c r="B451" s="50" t="s">
        <v>42</v>
      </c>
      <c r="C451" s="50">
        <v>16</v>
      </c>
      <c r="D451" s="62">
        <v>4036800</v>
      </c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2.75" customHeight="1">
      <c r="A452" s="50" t="str">
        <f t="shared" si="1"/>
        <v>4c17</v>
      </c>
      <c r="B452" s="50" t="s">
        <v>42</v>
      </c>
      <c r="C452" s="50">
        <v>17</v>
      </c>
      <c r="D452" s="62">
        <v>4036800</v>
      </c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2.75" customHeight="1">
      <c r="A453" s="50" t="str">
        <f t="shared" si="1"/>
        <v>4c18</v>
      </c>
      <c r="B453" s="50" t="s">
        <v>42</v>
      </c>
      <c r="C453" s="50">
        <v>18</v>
      </c>
      <c r="D453" s="62">
        <v>4164000</v>
      </c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2.75" customHeight="1">
      <c r="A454" s="50" t="str">
        <f t="shared" si="1"/>
        <v>4c19</v>
      </c>
      <c r="B454" s="50" t="s">
        <v>42</v>
      </c>
      <c r="C454" s="50">
        <v>19</v>
      </c>
      <c r="D454" s="62">
        <v>4164000</v>
      </c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2.75" customHeight="1">
      <c r="A455" s="50" t="str">
        <f t="shared" si="1"/>
        <v>4c20</v>
      </c>
      <c r="B455" s="50" t="s">
        <v>42</v>
      </c>
      <c r="C455" s="50">
        <v>20</v>
      </c>
      <c r="D455" s="62">
        <v>4295100</v>
      </c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2.75" customHeight="1">
      <c r="A456" s="50" t="str">
        <f t="shared" si="1"/>
        <v>4c21</v>
      </c>
      <c r="B456" s="50" t="s">
        <v>42</v>
      </c>
      <c r="C456" s="50">
        <v>21</v>
      </c>
      <c r="D456" s="62">
        <v>4295100</v>
      </c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2.75" customHeight="1">
      <c r="A457" s="50" t="str">
        <f t="shared" si="1"/>
        <v>4c22</v>
      </c>
      <c r="B457" s="50" t="s">
        <v>42</v>
      </c>
      <c r="C457" s="50">
        <v>22</v>
      </c>
      <c r="D457" s="62">
        <v>4430400</v>
      </c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2.75" customHeight="1">
      <c r="A458" s="50" t="str">
        <f t="shared" si="1"/>
        <v>4c23</v>
      </c>
      <c r="B458" s="50" t="s">
        <v>42</v>
      </c>
      <c r="C458" s="50">
        <v>23</v>
      </c>
      <c r="D458" s="62">
        <v>4430400</v>
      </c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2.75" customHeight="1">
      <c r="A459" s="50" t="str">
        <f t="shared" si="1"/>
        <v>4c24</v>
      </c>
      <c r="B459" s="50" t="s">
        <v>42</v>
      </c>
      <c r="C459" s="50">
        <v>24</v>
      </c>
      <c r="D459" s="62">
        <v>4569900</v>
      </c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2.75" customHeight="1">
      <c r="A460" s="50" t="str">
        <f t="shared" si="1"/>
        <v>4c25</v>
      </c>
      <c r="B460" s="50" t="s">
        <v>42</v>
      </c>
      <c r="C460" s="50">
        <v>25</v>
      </c>
      <c r="D460" s="62">
        <v>4569900</v>
      </c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2.75" customHeight="1">
      <c r="A461" s="50" t="str">
        <f t="shared" si="1"/>
        <v>4c26</v>
      </c>
      <c r="B461" s="50" t="s">
        <v>42</v>
      </c>
      <c r="C461" s="50">
        <v>26</v>
      </c>
      <c r="D461" s="62">
        <v>4713800</v>
      </c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2.75" customHeight="1">
      <c r="A462" s="50" t="str">
        <f t="shared" si="1"/>
        <v>4c27</v>
      </c>
      <c r="B462" s="50" t="s">
        <v>42</v>
      </c>
      <c r="C462" s="50">
        <v>27</v>
      </c>
      <c r="D462" s="62">
        <v>4713800</v>
      </c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2.75" customHeight="1">
      <c r="A463" s="50" t="str">
        <f t="shared" si="1"/>
        <v>4c28</v>
      </c>
      <c r="B463" s="50" t="s">
        <v>42</v>
      </c>
      <c r="C463" s="50">
        <v>28</v>
      </c>
      <c r="D463" s="62">
        <v>4862300</v>
      </c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2.75" customHeight="1">
      <c r="A464" s="50" t="str">
        <f t="shared" si="1"/>
        <v>4c29</v>
      </c>
      <c r="B464" s="50" t="s">
        <v>42</v>
      </c>
      <c r="C464" s="50">
        <v>29</v>
      </c>
      <c r="D464" s="62">
        <v>4862300</v>
      </c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2.75" customHeight="1">
      <c r="A465" s="50" t="str">
        <f t="shared" si="1"/>
        <v>4c30</v>
      </c>
      <c r="B465" s="50" t="s">
        <v>42</v>
      </c>
      <c r="C465" s="50">
        <v>30</v>
      </c>
      <c r="D465" s="62">
        <v>5015400</v>
      </c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2.75" customHeight="1">
      <c r="A466" s="50" t="str">
        <f t="shared" si="1"/>
        <v>4c31</v>
      </c>
      <c r="B466" s="50" t="s">
        <v>42</v>
      </c>
      <c r="C466" s="50">
        <v>31</v>
      </c>
      <c r="D466" s="62">
        <v>5015400</v>
      </c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2.75" customHeight="1">
      <c r="A467" s="50" t="str">
        <f t="shared" si="1"/>
        <v>4c32</v>
      </c>
      <c r="B467" s="50" t="s">
        <v>42</v>
      </c>
      <c r="C467" s="50">
        <v>32</v>
      </c>
      <c r="D467" s="62">
        <v>5173400</v>
      </c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2.75" customHeight="1">
      <c r="A468" s="50" t="str">
        <f t="shared" si="1"/>
        <v>4d00</v>
      </c>
      <c r="B468" s="50" t="s">
        <v>45</v>
      </c>
      <c r="C468" s="50">
        <v>0</v>
      </c>
      <c r="D468" s="62">
        <v>3283200</v>
      </c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2.75" customHeight="1">
      <c r="A469" s="50" t="str">
        <f t="shared" si="1"/>
        <v>4d01</v>
      </c>
      <c r="B469" s="50" t="s">
        <v>45</v>
      </c>
      <c r="C469" s="50">
        <v>1</v>
      </c>
      <c r="D469" s="62">
        <v>3283200</v>
      </c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2.75" customHeight="1">
      <c r="A470" s="50" t="str">
        <f t="shared" si="1"/>
        <v>4d02</v>
      </c>
      <c r="B470" s="50" t="s">
        <v>45</v>
      </c>
      <c r="C470" s="50">
        <v>2</v>
      </c>
      <c r="D470" s="62">
        <v>3386600</v>
      </c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2.75" customHeight="1">
      <c r="A471" s="50" t="str">
        <f t="shared" si="1"/>
        <v>4d03</v>
      </c>
      <c r="B471" s="50" t="s">
        <v>45</v>
      </c>
      <c r="C471" s="50">
        <v>3</v>
      </c>
      <c r="D471" s="62">
        <v>3386600</v>
      </c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2.75" customHeight="1">
      <c r="A472" s="50" t="str">
        <f t="shared" si="1"/>
        <v>4d04</v>
      </c>
      <c r="B472" s="50" t="s">
        <v>45</v>
      </c>
      <c r="C472" s="50">
        <v>4</v>
      </c>
      <c r="D472" s="62">
        <v>3493200</v>
      </c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2.75" customHeight="1">
      <c r="A473" s="50" t="str">
        <f t="shared" si="1"/>
        <v>4d05</v>
      </c>
      <c r="B473" s="50" t="s">
        <v>45</v>
      </c>
      <c r="C473" s="50">
        <v>5</v>
      </c>
      <c r="D473" s="62">
        <v>3493200</v>
      </c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2.75" customHeight="1">
      <c r="A474" s="50" t="str">
        <f t="shared" si="1"/>
        <v>4d06</v>
      </c>
      <c r="B474" s="50" t="s">
        <v>45</v>
      </c>
      <c r="C474" s="50">
        <v>6</v>
      </c>
      <c r="D474" s="62">
        <v>3603300</v>
      </c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2.75" customHeight="1">
      <c r="A475" s="50" t="str">
        <f t="shared" si="1"/>
        <v>4d07</v>
      </c>
      <c r="B475" s="50" t="s">
        <v>45</v>
      </c>
      <c r="C475" s="50">
        <v>7</v>
      </c>
      <c r="D475" s="62">
        <v>3603300</v>
      </c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2.75" customHeight="1">
      <c r="A476" s="50" t="str">
        <f t="shared" si="1"/>
        <v>4d08</v>
      </c>
      <c r="B476" s="50" t="s">
        <v>45</v>
      </c>
      <c r="C476" s="50">
        <v>8</v>
      </c>
      <c r="D476" s="62">
        <v>3716700</v>
      </c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2.75" customHeight="1">
      <c r="A477" s="50" t="str">
        <f t="shared" si="1"/>
        <v>4d09</v>
      </c>
      <c r="B477" s="50" t="s">
        <v>45</v>
      </c>
      <c r="C477" s="50">
        <v>9</v>
      </c>
      <c r="D477" s="62">
        <v>3716700</v>
      </c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2.75" customHeight="1">
      <c r="A478" s="50" t="str">
        <f t="shared" si="1"/>
        <v>4d10</v>
      </c>
      <c r="B478" s="50" t="s">
        <v>45</v>
      </c>
      <c r="C478" s="50">
        <v>10</v>
      </c>
      <c r="D478" s="62">
        <v>3833800</v>
      </c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2.75" customHeight="1">
      <c r="A479" s="50" t="str">
        <f t="shared" si="1"/>
        <v>4d11</v>
      </c>
      <c r="B479" s="50" t="s">
        <v>45</v>
      </c>
      <c r="C479" s="50">
        <v>11</v>
      </c>
      <c r="D479" s="62">
        <v>3833800</v>
      </c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2.75" customHeight="1">
      <c r="A480" s="50" t="str">
        <f t="shared" si="1"/>
        <v>4d12</v>
      </c>
      <c r="B480" s="50" t="s">
        <v>45</v>
      </c>
      <c r="C480" s="50">
        <v>12</v>
      </c>
      <c r="D480" s="62">
        <v>3954600</v>
      </c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2.75" customHeight="1">
      <c r="A481" s="50" t="str">
        <f t="shared" si="1"/>
        <v>4d13</v>
      </c>
      <c r="B481" s="50" t="s">
        <v>45</v>
      </c>
      <c r="C481" s="50">
        <v>13</v>
      </c>
      <c r="D481" s="62">
        <v>3954600</v>
      </c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2.75" customHeight="1">
      <c r="A482" s="50" t="str">
        <f t="shared" si="1"/>
        <v>4d14</v>
      </c>
      <c r="B482" s="50" t="s">
        <v>45</v>
      </c>
      <c r="C482" s="50">
        <v>14</v>
      </c>
      <c r="D482" s="62">
        <v>4079100</v>
      </c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2.75" customHeight="1">
      <c r="A483" s="50" t="str">
        <f t="shared" si="1"/>
        <v>4d15</v>
      </c>
      <c r="B483" s="50" t="s">
        <v>45</v>
      </c>
      <c r="C483" s="50">
        <v>15</v>
      </c>
      <c r="D483" s="62">
        <v>4079100</v>
      </c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2.75" customHeight="1">
      <c r="A484" s="50" t="str">
        <f t="shared" si="1"/>
        <v>4d16</v>
      </c>
      <c r="B484" s="50" t="s">
        <v>45</v>
      </c>
      <c r="C484" s="50">
        <v>16</v>
      </c>
      <c r="D484" s="62">
        <v>4207600</v>
      </c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2.75" customHeight="1">
      <c r="A485" s="50" t="str">
        <f t="shared" si="1"/>
        <v>4d17</v>
      </c>
      <c r="B485" s="50" t="s">
        <v>45</v>
      </c>
      <c r="C485" s="50">
        <v>17</v>
      </c>
      <c r="D485" s="62">
        <v>4207600</v>
      </c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2.75" customHeight="1">
      <c r="A486" s="50" t="str">
        <f t="shared" si="1"/>
        <v>4d18</v>
      </c>
      <c r="B486" s="50" t="s">
        <v>45</v>
      </c>
      <c r="C486" s="50">
        <v>18</v>
      </c>
      <c r="D486" s="62">
        <v>4340100</v>
      </c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2.75" customHeight="1">
      <c r="A487" s="50" t="str">
        <f t="shared" si="1"/>
        <v>4d19</v>
      </c>
      <c r="B487" s="50" t="s">
        <v>45</v>
      </c>
      <c r="C487" s="50">
        <v>19</v>
      </c>
      <c r="D487" s="62">
        <v>4340100</v>
      </c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2.75" customHeight="1">
      <c r="A488" s="50" t="str">
        <f t="shared" si="1"/>
        <v>4d20</v>
      </c>
      <c r="B488" s="50" t="s">
        <v>45</v>
      </c>
      <c r="C488" s="50">
        <v>20</v>
      </c>
      <c r="D488" s="62">
        <v>4476800</v>
      </c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2.75" customHeight="1">
      <c r="A489" s="50" t="str">
        <f t="shared" si="1"/>
        <v>4d21</v>
      </c>
      <c r="B489" s="50" t="s">
        <v>45</v>
      </c>
      <c r="C489" s="50">
        <v>21</v>
      </c>
      <c r="D489" s="62">
        <v>4476800</v>
      </c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2.75" customHeight="1">
      <c r="A490" s="50" t="str">
        <f t="shared" si="1"/>
        <v>4d22</v>
      </c>
      <c r="B490" s="50" t="s">
        <v>45</v>
      </c>
      <c r="C490" s="50">
        <v>22</v>
      </c>
      <c r="D490" s="62">
        <v>4617800</v>
      </c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2.75" customHeight="1">
      <c r="A491" s="50" t="str">
        <f t="shared" si="1"/>
        <v>4d23</v>
      </c>
      <c r="B491" s="50" t="s">
        <v>45</v>
      </c>
      <c r="C491" s="50">
        <v>23</v>
      </c>
      <c r="D491" s="62">
        <v>4617800</v>
      </c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2.75" customHeight="1">
      <c r="A492" s="50" t="str">
        <f t="shared" si="1"/>
        <v>4d24</v>
      </c>
      <c r="B492" s="50" t="s">
        <v>45</v>
      </c>
      <c r="C492" s="50">
        <v>24</v>
      </c>
      <c r="D492" s="62">
        <v>4763200</v>
      </c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2.75" customHeight="1">
      <c r="A493" s="50" t="str">
        <f t="shared" si="1"/>
        <v>4d25</v>
      </c>
      <c r="B493" s="50" t="s">
        <v>45</v>
      </c>
      <c r="C493" s="50">
        <v>25</v>
      </c>
      <c r="D493" s="62">
        <v>4763200</v>
      </c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2.75" customHeight="1">
      <c r="A494" s="50" t="str">
        <f t="shared" si="1"/>
        <v>4d26</v>
      </c>
      <c r="B494" s="50" t="s">
        <v>45</v>
      </c>
      <c r="C494" s="50">
        <v>26</v>
      </c>
      <c r="D494" s="62">
        <v>4913200</v>
      </c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2.75" customHeight="1">
      <c r="A495" s="50" t="str">
        <f t="shared" si="1"/>
        <v>4d27</v>
      </c>
      <c r="B495" s="50" t="s">
        <v>45</v>
      </c>
      <c r="C495" s="50">
        <v>27</v>
      </c>
      <c r="D495" s="62">
        <v>4913200</v>
      </c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2.75" customHeight="1">
      <c r="A496" s="50" t="str">
        <f t="shared" si="1"/>
        <v>4d28</v>
      </c>
      <c r="B496" s="50" t="s">
        <v>45</v>
      </c>
      <c r="C496" s="50">
        <v>28</v>
      </c>
      <c r="D496" s="62">
        <v>5068000</v>
      </c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2.75" customHeight="1">
      <c r="A497" s="50" t="str">
        <f t="shared" si="1"/>
        <v>4d29</v>
      </c>
      <c r="B497" s="50" t="s">
        <v>45</v>
      </c>
      <c r="C497" s="50">
        <v>29</v>
      </c>
      <c r="D497" s="62">
        <v>5068000</v>
      </c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2.75" customHeight="1">
      <c r="A498" s="50" t="str">
        <f t="shared" si="1"/>
        <v>4d30</v>
      </c>
      <c r="B498" s="50" t="s">
        <v>45</v>
      </c>
      <c r="C498" s="50">
        <v>30</v>
      </c>
      <c r="D498" s="62">
        <v>5227600</v>
      </c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2.75" customHeight="1">
      <c r="A499" s="50" t="str">
        <f t="shared" si="1"/>
        <v>4d31</v>
      </c>
      <c r="B499" s="50" t="s">
        <v>45</v>
      </c>
      <c r="C499" s="50">
        <v>31</v>
      </c>
      <c r="D499" s="62">
        <v>5227600</v>
      </c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2.75" customHeight="1">
      <c r="A500" s="50" t="str">
        <f t="shared" si="1"/>
        <v>4d32</v>
      </c>
      <c r="B500" s="50" t="s">
        <v>45</v>
      </c>
      <c r="C500" s="50">
        <v>32</v>
      </c>
      <c r="D500" s="62">
        <v>5392200</v>
      </c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2.75" customHeight="1">
      <c r="A501" s="50" t="str">
        <f t="shared" si="1"/>
        <v>4e00</v>
      </c>
      <c r="B501" s="50" t="s">
        <v>48</v>
      </c>
      <c r="C501" s="50">
        <v>0</v>
      </c>
      <c r="D501" s="62">
        <v>3422100</v>
      </c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2.75" customHeight="1">
      <c r="A502" s="50" t="str">
        <f t="shared" si="1"/>
        <v>4e01</v>
      </c>
      <c r="B502" s="50" t="s">
        <v>48</v>
      </c>
      <c r="C502" s="50">
        <v>1</v>
      </c>
      <c r="D502" s="62">
        <v>3422100</v>
      </c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2.75" customHeight="1">
      <c r="A503" s="50" t="str">
        <f t="shared" si="1"/>
        <v>4e02</v>
      </c>
      <c r="B503" s="50" t="s">
        <v>48</v>
      </c>
      <c r="C503" s="50">
        <v>2</v>
      </c>
      <c r="D503" s="62">
        <v>3529800</v>
      </c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2.75" customHeight="1">
      <c r="A504" s="50" t="str">
        <f t="shared" si="1"/>
        <v>4e03</v>
      </c>
      <c r="B504" s="50" t="s">
        <v>48</v>
      </c>
      <c r="C504" s="50">
        <v>3</v>
      </c>
      <c r="D504" s="62">
        <v>3529800</v>
      </c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2.75" customHeight="1">
      <c r="A505" s="50" t="str">
        <f t="shared" si="1"/>
        <v>4e04</v>
      </c>
      <c r="B505" s="50" t="s">
        <v>48</v>
      </c>
      <c r="C505" s="50">
        <v>4</v>
      </c>
      <c r="D505" s="62">
        <v>3641000</v>
      </c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2.75" customHeight="1">
      <c r="A506" s="50" t="str">
        <f t="shared" si="1"/>
        <v>4e05</v>
      </c>
      <c r="B506" s="50" t="s">
        <v>48</v>
      </c>
      <c r="C506" s="50">
        <v>5</v>
      </c>
      <c r="D506" s="62">
        <v>3641000</v>
      </c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2.75" customHeight="1">
      <c r="A507" s="50" t="str">
        <f t="shared" si="1"/>
        <v>4e06</v>
      </c>
      <c r="B507" s="50" t="s">
        <v>48</v>
      </c>
      <c r="C507" s="50">
        <v>6</v>
      </c>
      <c r="D507" s="62">
        <v>3755700</v>
      </c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2.75" customHeight="1">
      <c r="A508" s="50" t="str">
        <f t="shared" si="1"/>
        <v>4e07</v>
      </c>
      <c r="B508" s="50" t="s">
        <v>48</v>
      </c>
      <c r="C508" s="50">
        <v>7</v>
      </c>
      <c r="D508" s="62">
        <v>3755700</v>
      </c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2.75" customHeight="1">
      <c r="A509" s="50" t="str">
        <f t="shared" si="1"/>
        <v>4e08</v>
      </c>
      <c r="B509" s="50" t="s">
        <v>48</v>
      </c>
      <c r="C509" s="50">
        <v>8</v>
      </c>
      <c r="D509" s="62">
        <v>3874000</v>
      </c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2.75" customHeight="1">
      <c r="A510" s="50" t="str">
        <f t="shared" si="1"/>
        <v>4e09</v>
      </c>
      <c r="B510" s="50" t="s">
        <v>48</v>
      </c>
      <c r="C510" s="50">
        <v>9</v>
      </c>
      <c r="D510" s="62">
        <v>3874000</v>
      </c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2.75" customHeight="1">
      <c r="A511" s="50" t="str">
        <f t="shared" si="1"/>
        <v>4e10</v>
      </c>
      <c r="B511" s="50" t="s">
        <v>48</v>
      </c>
      <c r="C511" s="50">
        <v>10</v>
      </c>
      <c r="D511" s="62">
        <v>3996000</v>
      </c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2.75" customHeight="1">
      <c r="A512" s="50" t="str">
        <f t="shared" si="1"/>
        <v>4e11</v>
      </c>
      <c r="B512" s="50" t="s">
        <v>48</v>
      </c>
      <c r="C512" s="50">
        <v>11</v>
      </c>
      <c r="D512" s="62">
        <v>3996000</v>
      </c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2.75" customHeight="1">
      <c r="A513" s="50" t="str">
        <f t="shared" si="1"/>
        <v>4e12</v>
      </c>
      <c r="B513" s="50" t="s">
        <v>48</v>
      </c>
      <c r="C513" s="50">
        <v>12</v>
      </c>
      <c r="D513" s="62">
        <v>4121800</v>
      </c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2.75" customHeight="1">
      <c r="A514" s="50" t="str">
        <f t="shared" si="1"/>
        <v>4e13</v>
      </c>
      <c r="B514" s="50" t="s">
        <v>48</v>
      </c>
      <c r="C514" s="50">
        <v>13</v>
      </c>
      <c r="D514" s="62">
        <v>4121800</v>
      </c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2.75" customHeight="1">
      <c r="A515" s="50" t="str">
        <f t="shared" si="1"/>
        <v>4e14</v>
      </c>
      <c r="B515" s="50" t="s">
        <v>48</v>
      </c>
      <c r="C515" s="50">
        <v>14</v>
      </c>
      <c r="D515" s="62">
        <v>4251600</v>
      </c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2.75" customHeight="1">
      <c r="A516" s="50" t="str">
        <f t="shared" si="1"/>
        <v>4e15</v>
      </c>
      <c r="B516" s="50" t="s">
        <v>48</v>
      </c>
      <c r="C516" s="50">
        <v>15</v>
      </c>
      <c r="D516" s="62">
        <v>4251600</v>
      </c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2.75" customHeight="1">
      <c r="A517" s="50" t="str">
        <f t="shared" si="1"/>
        <v>4e16</v>
      </c>
      <c r="B517" s="50" t="s">
        <v>48</v>
      </c>
      <c r="C517" s="50">
        <v>16</v>
      </c>
      <c r="D517" s="62">
        <v>4385600</v>
      </c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2.75" customHeight="1">
      <c r="A518" s="50" t="str">
        <f t="shared" si="1"/>
        <v>4e17</v>
      </c>
      <c r="B518" s="50" t="s">
        <v>48</v>
      </c>
      <c r="C518" s="50">
        <v>17</v>
      </c>
      <c r="D518" s="62">
        <v>4385600</v>
      </c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2.75" customHeight="1">
      <c r="A519" s="50" t="str">
        <f t="shared" si="1"/>
        <v>4e18</v>
      </c>
      <c r="B519" s="50" t="s">
        <v>48</v>
      </c>
      <c r="C519" s="50">
        <v>18</v>
      </c>
      <c r="D519" s="62">
        <v>4523700</v>
      </c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2.75" customHeight="1">
      <c r="A520" s="50" t="str">
        <f t="shared" si="1"/>
        <v>4e19</v>
      </c>
      <c r="B520" s="50" t="s">
        <v>48</v>
      </c>
      <c r="C520" s="50">
        <v>19</v>
      </c>
      <c r="D520" s="62">
        <v>4523700</v>
      </c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2.75" customHeight="1">
      <c r="A521" s="50" t="str">
        <f t="shared" si="1"/>
        <v>4e20</v>
      </c>
      <c r="B521" s="50" t="s">
        <v>48</v>
      </c>
      <c r="C521" s="50">
        <v>20</v>
      </c>
      <c r="D521" s="62">
        <v>4666100</v>
      </c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2.75" customHeight="1">
      <c r="A522" s="50" t="str">
        <f t="shared" si="1"/>
        <v>4e21</v>
      </c>
      <c r="B522" s="50" t="s">
        <v>48</v>
      </c>
      <c r="C522" s="50">
        <v>21</v>
      </c>
      <c r="D522" s="62">
        <v>4666100</v>
      </c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2.75" customHeight="1">
      <c r="A523" s="50" t="str">
        <f t="shared" si="1"/>
        <v>4e22</v>
      </c>
      <c r="B523" s="50" t="s">
        <v>48</v>
      </c>
      <c r="C523" s="50">
        <v>22</v>
      </c>
      <c r="D523" s="62">
        <v>4813100</v>
      </c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2.75" customHeight="1">
      <c r="A524" s="50" t="str">
        <f t="shared" si="1"/>
        <v>4e23</v>
      </c>
      <c r="B524" s="50" t="s">
        <v>48</v>
      </c>
      <c r="C524" s="50">
        <v>23</v>
      </c>
      <c r="D524" s="62">
        <v>4813100</v>
      </c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2.75" customHeight="1">
      <c r="A525" s="50" t="str">
        <f t="shared" si="1"/>
        <v>4e24</v>
      </c>
      <c r="B525" s="50" t="s">
        <v>48</v>
      </c>
      <c r="C525" s="50">
        <v>24</v>
      </c>
      <c r="D525" s="62">
        <v>4964700</v>
      </c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2.75" customHeight="1">
      <c r="A526" s="50" t="str">
        <f t="shared" si="1"/>
        <v>4e25</v>
      </c>
      <c r="B526" s="50" t="s">
        <v>48</v>
      </c>
      <c r="C526" s="50">
        <v>25</v>
      </c>
      <c r="D526" s="62">
        <v>4964700</v>
      </c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2.75" customHeight="1">
      <c r="A527" s="50" t="str">
        <f t="shared" si="1"/>
        <v>4e26</v>
      </c>
      <c r="B527" s="50" t="s">
        <v>48</v>
      </c>
      <c r="C527" s="50">
        <v>26</v>
      </c>
      <c r="D527" s="62">
        <v>5121100</v>
      </c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2.75" customHeight="1">
      <c r="A528" s="50" t="str">
        <f t="shared" si="1"/>
        <v>4e27</v>
      </c>
      <c r="B528" s="50" t="s">
        <v>48</v>
      </c>
      <c r="C528" s="50">
        <v>27</v>
      </c>
      <c r="D528" s="62">
        <v>5121100</v>
      </c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2.75" customHeight="1">
      <c r="A529" s="50" t="str">
        <f t="shared" si="1"/>
        <v>4e28</v>
      </c>
      <c r="B529" s="50" t="s">
        <v>48</v>
      </c>
      <c r="C529" s="50">
        <v>28</v>
      </c>
      <c r="D529" s="62">
        <v>5282300</v>
      </c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2.75" customHeight="1">
      <c r="A530" s="50" t="str">
        <f t="shared" si="1"/>
        <v>4e29</v>
      </c>
      <c r="B530" s="50" t="s">
        <v>48</v>
      </c>
      <c r="C530" s="50">
        <v>29</v>
      </c>
      <c r="D530" s="62">
        <v>5282300</v>
      </c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2.75" customHeight="1">
      <c r="A531" s="50" t="str">
        <f t="shared" si="1"/>
        <v>4e30</v>
      </c>
      <c r="B531" s="50" t="s">
        <v>48</v>
      </c>
      <c r="C531" s="50">
        <v>30</v>
      </c>
      <c r="D531" s="62">
        <v>5448700</v>
      </c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2.75" customHeight="1">
      <c r="A532" s="50" t="str">
        <f t="shared" si="1"/>
        <v>4e31</v>
      </c>
      <c r="B532" s="50" t="s">
        <v>48</v>
      </c>
      <c r="C532" s="50">
        <v>31</v>
      </c>
      <c r="D532" s="62">
        <v>5448700</v>
      </c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2.75" customHeight="1">
      <c r="A533" s="50" t="str">
        <f t="shared" si="1"/>
        <v>4e32</v>
      </c>
      <c r="B533" s="50" t="s">
        <v>48</v>
      </c>
      <c r="C533" s="50">
        <v>32</v>
      </c>
      <c r="D533" s="62">
        <v>5620300</v>
      </c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2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2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2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2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2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2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2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2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2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2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2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2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2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2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2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2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2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2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2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2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2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2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2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2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2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2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2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2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2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2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2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2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2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2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2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2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2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2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2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2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2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2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2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2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2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2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2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2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2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2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2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2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2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2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2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2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2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2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2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2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2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2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2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2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2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2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2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2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2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2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2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2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2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2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2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2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2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2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2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2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2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2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2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2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2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2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2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2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2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2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2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2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2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2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2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2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2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2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2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2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2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2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2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2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2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2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2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2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2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2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2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2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2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2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2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2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2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2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2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2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2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2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2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2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2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2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2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2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2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2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2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2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2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2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2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2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2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2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2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2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2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2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2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2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2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2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2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2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2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2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2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2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2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2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2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2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2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2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2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2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2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2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2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2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2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2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2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2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2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2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2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2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2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2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2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2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2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2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2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2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2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2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2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2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2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2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2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2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2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2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2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2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2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2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2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2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2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2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2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2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2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2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2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2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2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2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2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2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2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2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2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2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2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2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2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2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2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2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2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2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2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2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2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2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2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2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2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2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2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2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2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2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2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2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2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2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2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2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2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2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2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2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2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2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2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2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2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2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2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2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2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2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2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2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2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2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2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2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2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2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2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2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2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2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2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2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2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2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2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2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2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2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2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2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2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2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2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2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2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2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2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2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2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2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2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2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2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2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2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2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2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2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2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2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2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2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2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2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2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2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2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2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2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2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2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2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2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2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2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2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2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2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2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2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2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2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2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2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2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2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2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2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2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2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2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2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2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2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2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2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2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2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2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2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2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2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2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2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2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2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2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2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2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2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2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2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2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2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2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2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2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2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2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2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2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2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2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2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2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2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2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2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2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2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2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2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2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2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2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2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2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2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2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2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2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2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2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2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2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2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2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2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2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2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2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2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2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2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2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2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2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2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2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2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2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2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2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2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2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2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2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2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2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2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2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2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2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2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2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2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2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2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2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2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2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2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2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2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2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2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2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2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2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2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2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2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2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2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2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2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2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2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2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2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2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2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2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2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2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2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2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2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2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2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2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2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2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2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2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2.75" customHeight="1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2.75" customHeight="1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2.75" customHeight="1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2.75" customHeight="1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2.75" customHeight="1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2.75" customHeight="1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2.75" customHeight="1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2.75" customHeight="1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2.75" customHeight="1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2.75" customHeight="1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2.75" customHeight="1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2.75" customHeight="1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12.75" customHeight="1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12.75" customHeight="1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12.75" customHeight="1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12.75" customHeight="1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ht="12.75" customHeight="1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ht="12.75" customHeight="1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workbookViewId="0"/>
  </sheetViews>
  <sheetFormatPr defaultColWidth="14.42578125" defaultRowHeight="15" customHeight="1"/>
  <cols>
    <col min="1" max="1" width="5.5703125" customWidth="1"/>
    <col min="2" max="5" width="10.5703125" customWidth="1"/>
    <col min="6" max="6" width="5.5703125" customWidth="1"/>
    <col min="7" max="10" width="10.5703125" customWidth="1"/>
    <col min="11" max="11" width="5.5703125" customWidth="1"/>
    <col min="12" max="15" width="10.5703125" customWidth="1"/>
    <col min="16" max="16" width="5.5703125" customWidth="1"/>
    <col min="17" max="21" width="10.5703125" customWidth="1"/>
    <col min="22" max="31" width="9.140625" customWidth="1"/>
  </cols>
  <sheetData>
    <row r="1" spans="1:31" ht="15.75" customHeight="1">
      <c r="A1" s="12"/>
      <c r="B1" s="12"/>
      <c r="C1" s="12"/>
      <c r="D1" s="12"/>
      <c r="E1" s="13"/>
      <c r="F1" s="13"/>
      <c r="G1" s="13"/>
      <c r="H1" s="12"/>
      <c r="I1" s="12"/>
      <c r="J1" s="12"/>
      <c r="K1" s="12"/>
      <c r="L1" s="12"/>
      <c r="M1" s="12"/>
      <c r="N1" s="12"/>
      <c r="O1" s="12"/>
      <c r="P1" s="14" t="s">
        <v>79</v>
      </c>
      <c r="Q1" s="12" t="s">
        <v>80</v>
      </c>
      <c r="R1" s="12"/>
      <c r="S1" s="12"/>
      <c r="T1" s="12"/>
      <c r="U1" s="12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t="15.75" customHeight="1">
      <c r="A2" s="12"/>
      <c r="B2" s="12"/>
      <c r="C2" s="12"/>
      <c r="D2" s="12"/>
      <c r="E2" s="13"/>
      <c r="F2" s="13"/>
      <c r="G2" s="13"/>
      <c r="H2" s="12"/>
      <c r="I2" s="12"/>
      <c r="J2" s="12"/>
      <c r="K2" s="12"/>
      <c r="L2" s="12"/>
      <c r="M2" s="12"/>
      <c r="N2" s="12"/>
      <c r="O2" s="12"/>
      <c r="P2" s="12"/>
      <c r="Q2" s="12" t="s">
        <v>81</v>
      </c>
      <c r="R2" s="12"/>
      <c r="S2" s="12"/>
      <c r="T2" s="12"/>
      <c r="U2" s="12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15.7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15.75" customHeight="1">
      <c r="A4" s="97" t="s">
        <v>82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5" spans="1:31" ht="16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>
      <c r="A6" s="99" t="s">
        <v>83</v>
      </c>
      <c r="B6" s="95" t="s">
        <v>84</v>
      </c>
      <c r="C6" s="93"/>
      <c r="D6" s="93"/>
      <c r="E6" s="96"/>
      <c r="F6" s="99" t="s">
        <v>83</v>
      </c>
      <c r="G6" s="92" t="s">
        <v>85</v>
      </c>
      <c r="H6" s="93"/>
      <c r="I6" s="93"/>
      <c r="J6" s="94"/>
      <c r="K6" s="99" t="s">
        <v>83</v>
      </c>
      <c r="L6" s="95" t="s">
        <v>86</v>
      </c>
      <c r="M6" s="93"/>
      <c r="N6" s="93"/>
      <c r="O6" s="96"/>
      <c r="P6" s="99" t="s">
        <v>83</v>
      </c>
      <c r="Q6" s="95" t="s">
        <v>87</v>
      </c>
      <c r="R6" s="93"/>
      <c r="S6" s="93"/>
      <c r="T6" s="93"/>
      <c r="U6" s="94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15.75" customHeight="1">
      <c r="A7" s="100"/>
      <c r="B7" s="15" t="s">
        <v>88</v>
      </c>
      <c r="C7" s="16" t="s">
        <v>89</v>
      </c>
      <c r="D7" s="16" t="s">
        <v>90</v>
      </c>
      <c r="E7" s="17" t="s">
        <v>91</v>
      </c>
      <c r="F7" s="100"/>
      <c r="G7" s="18" t="s">
        <v>88</v>
      </c>
      <c r="H7" s="16" t="s">
        <v>89</v>
      </c>
      <c r="I7" s="16" t="s">
        <v>90</v>
      </c>
      <c r="J7" s="19" t="s">
        <v>91</v>
      </c>
      <c r="K7" s="100"/>
      <c r="L7" s="15" t="s">
        <v>88</v>
      </c>
      <c r="M7" s="16" t="s">
        <v>89</v>
      </c>
      <c r="N7" s="16" t="s">
        <v>90</v>
      </c>
      <c r="O7" s="17" t="s">
        <v>91</v>
      </c>
      <c r="P7" s="100"/>
      <c r="Q7" s="15" t="s">
        <v>88</v>
      </c>
      <c r="R7" s="16" t="s">
        <v>89</v>
      </c>
      <c r="S7" s="16" t="s">
        <v>90</v>
      </c>
      <c r="T7" s="16" t="s">
        <v>91</v>
      </c>
      <c r="U7" s="19" t="s">
        <v>92</v>
      </c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1:31" ht="15.75" customHeight="1">
      <c r="A8" s="20">
        <v>0</v>
      </c>
      <c r="B8" s="21">
        <v>1486500</v>
      </c>
      <c r="C8" s="22"/>
      <c r="D8" s="22"/>
      <c r="E8" s="23"/>
      <c r="F8" s="24"/>
      <c r="G8" s="25"/>
      <c r="H8" s="26"/>
      <c r="I8" s="26"/>
      <c r="J8" s="27"/>
      <c r="K8" s="24"/>
      <c r="L8" s="28"/>
      <c r="M8" s="26"/>
      <c r="N8" s="26"/>
      <c r="O8" s="29"/>
      <c r="P8" s="24"/>
      <c r="Q8" s="28"/>
      <c r="R8" s="26"/>
      <c r="S8" s="26"/>
      <c r="T8" s="26"/>
      <c r="U8" s="27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>
      <c r="A9" s="30">
        <v>1</v>
      </c>
      <c r="B9" s="31"/>
      <c r="C9" s="32"/>
      <c r="D9" s="32"/>
      <c r="E9" s="33"/>
      <c r="F9" s="24"/>
      <c r="G9" s="25"/>
      <c r="H9" s="26"/>
      <c r="I9" s="26"/>
      <c r="J9" s="27"/>
      <c r="K9" s="24"/>
      <c r="L9" s="28"/>
      <c r="M9" s="26"/>
      <c r="N9" s="26"/>
      <c r="O9" s="29"/>
      <c r="P9" s="24"/>
      <c r="Q9" s="28"/>
      <c r="R9" s="26"/>
      <c r="S9" s="26"/>
      <c r="T9" s="26"/>
      <c r="U9" s="27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31">
      <c r="A10" s="30">
        <v>2</v>
      </c>
      <c r="B10" s="31">
        <v>1533400</v>
      </c>
      <c r="C10" s="32"/>
      <c r="D10" s="32"/>
      <c r="E10" s="33"/>
      <c r="F10" s="24"/>
      <c r="G10" s="25"/>
      <c r="H10" s="26"/>
      <c r="I10" s="26"/>
      <c r="J10" s="27"/>
      <c r="K10" s="24"/>
      <c r="L10" s="28"/>
      <c r="M10" s="26"/>
      <c r="N10" s="26"/>
      <c r="O10" s="29"/>
      <c r="P10" s="24"/>
      <c r="Q10" s="28"/>
      <c r="R10" s="26"/>
      <c r="S10" s="26"/>
      <c r="T10" s="26"/>
      <c r="U10" s="27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>
      <c r="A11" s="30">
        <v>3</v>
      </c>
      <c r="B11" s="31"/>
      <c r="C11" s="32">
        <v>1623400</v>
      </c>
      <c r="D11" s="32">
        <v>1692100</v>
      </c>
      <c r="E11" s="33">
        <v>1763600</v>
      </c>
      <c r="F11" s="24"/>
      <c r="G11" s="25"/>
      <c r="H11" s="26"/>
      <c r="I11" s="26"/>
      <c r="J11" s="27"/>
      <c r="K11" s="24"/>
      <c r="L11" s="28"/>
      <c r="M11" s="26"/>
      <c r="N11" s="26"/>
      <c r="O11" s="29"/>
      <c r="P11" s="24"/>
      <c r="Q11" s="28"/>
      <c r="R11" s="26"/>
      <c r="S11" s="26"/>
      <c r="T11" s="26"/>
      <c r="U11" s="27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>
      <c r="A12" s="30">
        <v>4</v>
      </c>
      <c r="B12" s="31">
        <v>1581700</v>
      </c>
      <c r="C12" s="32"/>
      <c r="D12" s="32"/>
      <c r="E12" s="33"/>
      <c r="F12" s="24"/>
      <c r="G12" s="25"/>
      <c r="H12" s="26"/>
      <c r="I12" s="26"/>
      <c r="J12" s="27"/>
      <c r="K12" s="24"/>
      <c r="L12" s="28"/>
      <c r="M12" s="26"/>
      <c r="N12" s="26"/>
      <c r="O12" s="29"/>
      <c r="P12" s="24"/>
      <c r="Q12" s="28"/>
      <c r="R12" s="26"/>
      <c r="S12" s="26"/>
      <c r="T12" s="26"/>
      <c r="U12" s="27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>
      <c r="A13" s="30">
        <v>5</v>
      </c>
      <c r="B13" s="31"/>
      <c r="C13" s="32">
        <v>1674500</v>
      </c>
      <c r="D13" s="32">
        <v>1745400</v>
      </c>
      <c r="E13" s="33">
        <v>1819200</v>
      </c>
      <c r="F13" s="24"/>
      <c r="G13" s="25"/>
      <c r="H13" s="26"/>
      <c r="I13" s="26"/>
      <c r="J13" s="27"/>
      <c r="K13" s="24"/>
      <c r="L13" s="28"/>
      <c r="M13" s="26"/>
      <c r="N13" s="26"/>
      <c r="O13" s="29"/>
      <c r="P13" s="24"/>
      <c r="Q13" s="28"/>
      <c r="R13" s="26"/>
      <c r="S13" s="26"/>
      <c r="T13" s="26"/>
      <c r="U13" s="27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>
      <c r="A14" s="30">
        <v>6</v>
      </c>
      <c r="B14" s="31">
        <v>1631500</v>
      </c>
      <c r="C14" s="32"/>
      <c r="D14" s="32"/>
      <c r="E14" s="33"/>
      <c r="F14" s="34">
        <v>0</v>
      </c>
      <c r="G14" s="35">
        <v>1926000</v>
      </c>
      <c r="H14" s="32"/>
      <c r="I14" s="32"/>
      <c r="J14" s="36"/>
      <c r="K14" s="24"/>
      <c r="L14" s="28"/>
      <c r="M14" s="26"/>
      <c r="N14" s="26"/>
      <c r="O14" s="29"/>
      <c r="P14" s="24"/>
      <c r="Q14" s="28"/>
      <c r="R14" s="26"/>
      <c r="S14" s="26"/>
      <c r="T14" s="26"/>
      <c r="U14" s="27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>
      <c r="A15" s="30">
        <v>7</v>
      </c>
      <c r="B15" s="31"/>
      <c r="C15" s="32">
        <v>1727300</v>
      </c>
      <c r="D15" s="32">
        <v>1800300</v>
      </c>
      <c r="E15" s="33">
        <v>1876500</v>
      </c>
      <c r="F15" s="34">
        <v>1</v>
      </c>
      <c r="G15" s="35">
        <v>1956300</v>
      </c>
      <c r="H15" s="32"/>
      <c r="I15" s="32"/>
      <c r="J15" s="36"/>
      <c r="K15" s="24"/>
      <c r="L15" s="28"/>
      <c r="M15" s="26"/>
      <c r="N15" s="26"/>
      <c r="O15" s="29"/>
      <c r="P15" s="24"/>
      <c r="Q15" s="28"/>
      <c r="R15" s="26"/>
      <c r="S15" s="26"/>
      <c r="T15" s="26"/>
      <c r="U15" s="27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>
      <c r="A16" s="30">
        <v>8</v>
      </c>
      <c r="B16" s="31">
        <v>1682900</v>
      </c>
      <c r="C16" s="32"/>
      <c r="D16" s="32"/>
      <c r="E16" s="33"/>
      <c r="F16" s="34">
        <v>2</v>
      </c>
      <c r="G16" s="35"/>
      <c r="H16" s="32"/>
      <c r="I16" s="32"/>
      <c r="J16" s="36"/>
      <c r="K16" s="24"/>
      <c r="L16" s="28"/>
      <c r="M16" s="26"/>
      <c r="N16" s="26"/>
      <c r="O16" s="29"/>
      <c r="P16" s="24"/>
      <c r="Q16" s="28"/>
      <c r="R16" s="26"/>
      <c r="S16" s="26"/>
      <c r="T16" s="26"/>
      <c r="U16" s="27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>
      <c r="A17" s="30">
        <v>9</v>
      </c>
      <c r="B17" s="31"/>
      <c r="C17" s="32">
        <v>1781700</v>
      </c>
      <c r="D17" s="32">
        <v>1857000</v>
      </c>
      <c r="E17" s="33">
        <v>1935600</v>
      </c>
      <c r="F17" s="34">
        <v>3</v>
      </c>
      <c r="G17" s="35">
        <v>2017900</v>
      </c>
      <c r="H17" s="32">
        <v>2103300</v>
      </c>
      <c r="I17" s="32">
        <v>2192300</v>
      </c>
      <c r="J17" s="36">
        <v>2285000</v>
      </c>
      <c r="K17" s="24"/>
      <c r="L17" s="28"/>
      <c r="M17" s="26"/>
      <c r="N17" s="26"/>
      <c r="O17" s="29"/>
      <c r="P17" s="24"/>
      <c r="Q17" s="28"/>
      <c r="R17" s="26"/>
      <c r="S17" s="26"/>
      <c r="T17" s="26"/>
      <c r="U17" s="27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>
      <c r="A18" s="30">
        <v>10</v>
      </c>
      <c r="B18" s="31">
        <v>1735900</v>
      </c>
      <c r="C18" s="32"/>
      <c r="D18" s="32"/>
      <c r="E18" s="33"/>
      <c r="F18" s="34">
        <v>4</v>
      </c>
      <c r="G18" s="35"/>
      <c r="H18" s="32"/>
      <c r="I18" s="32"/>
      <c r="J18" s="36"/>
      <c r="K18" s="24"/>
      <c r="L18" s="28"/>
      <c r="M18" s="26"/>
      <c r="N18" s="26"/>
      <c r="O18" s="29"/>
      <c r="P18" s="24"/>
      <c r="Q18" s="28"/>
      <c r="R18" s="26"/>
      <c r="S18" s="26"/>
      <c r="T18" s="26"/>
      <c r="U18" s="27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>
      <c r="A19" s="30">
        <v>11</v>
      </c>
      <c r="B19" s="31"/>
      <c r="C19" s="32">
        <v>1837800</v>
      </c>
      <c r="D19" s="32">
        <v>1915500</v>
      </c>
      <c r="E19" s="33">
        <v>1996500</v>
      </c>
      <c r="F19" s="34">
        <v>5</v>
      </c>
      <c r="G19" s="35">
        <v>2081500</v>
      </c>
      <c r="H19" s="32">
        <v>2169500</v>
      </c>
      <c r="I19" s="32">
        <v>2261300</v>
      </c>
      <c r="J19" s="36">
        <v>2357000</v>
      </c>
      <c r="K19" s="34">
        <v>0</v>
      </c>
      <c r="L19" s="31">
        <v>2456700</v>
      </c>
      <c r="M19" s="32">
        <v>2560600</v>
      </c>
      <c r="N19" s="32">
        <v>2668900</v>
      </c>
      <c r="O19" s="33">
        <v>2781800</v>
      </c>
      <c r="P19" s="34">
        <v>0</v>
      </c>
      <c r="Q19" s="31">
        <v>2899500</v>
      </c>
      <c r="R19" s="32">
        <v>3022100</v>
      </c>
      <c r="S19" s="32">
        <v>3149900</v>
      </c>
      <c r="T19" s="32">
        <v>3283200</v>
      </c>
      <c r="U19" s="36">
        <v>3422100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>
      <c r="A20" s="30">
        <v>12</v>
      </c>
      <c r="B20" s="31">
        <v>1790500</v>
      </c>
      <c r="C20" s="32"/>
      <c r="D20" s="32"/>
      <c r="E20" s="33"/>
      <c r="F20" s="34">
        <v>6</v>
      </c>
      <c r="G20" s="35"/>
      <c r="H20" s="32"/>
      <c r="I20" s="32"/>
      <c r="J20" s="36"/>
      <c r="K20" s="34">
        <v>1</v>
      </c>
      <c r="L20" s="31"/>
      <c r="M20" s="32"/>
      <c r="N20" s="32"/>
      <c r="O20" s="33"/>
      <c r="P20" s="34">
        <v>1</v>
      </c>
      <c r="Q20" s="31"/>
      <c r="R20" s="32"/>
      <c r="S20" s="32"/>
      <c r="T20" s="32"/>
      <c r="U20" s="36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>
      <c r="A21" s="30">
        <v>13</v>
      </c>
      <c r="B21" s="31"/>
      <c r="C21" s="32">
        <v>1895700</v>
      </c>
      <c r="D21" s="32">
        <v>1975800</v>
      </c>
      <c r="E21" s="33">
        <v>2059400</v>
      </c>
      <c r="F21" s="34">
        <v>7</v>
      </c>
      <c r="G21" s="35">
        <v>2147000</v>
      </c>
      <c r="H21" s="32">
        <v>2237900</v>
      </c>
      <c r="I21" s="32">
        <v>2332500</v>
      </c>
      <c r="J21" s="36">
        <v>2431200</v>
      </c>
      <c r="K21" s="34">
        <v>2</v>
      </c>
      <c r="L21" s="31">
        <v>2534000</v>
      </c>
      <c r="M21" s="32">
        <v>2641200</v>
      </c>
      <c r="N21" s="32">
        <v>2752900</v>
      </c>
      <c r="O21" s="33">
        <v>2869400</v>
      </c>
      <c r="P21" s="34">
        <v>2</v>
      </c>
      <c r="Q21" s="31">
        <v>2990800</v>
      </c>
      <c r="R21" s="32">
        <v>3117300</v>
      </c>
      <c r="S21" s="32">
        <v>3249100</v>
      </c>
      <c r="T21" s="32">
        <v>3386600</v>
      </c>
      <c r="U21" s="36">
        <v>3529800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>
      <c r="A22" s="30">
        <v>14</v>
      </c>
      <c r="B22" s="31">
        <v>1846900</v>
      </c>
      <c r="C22" s="32"/>
      <c r="D22" s="32"/>
      <c r="E22" s="33"/>
      <c r="F22" s="34">
        <v>8</v>
      </c>
      <c r="G22" s="35"/>
      <c r="H22" s="32"/>
      <c r="I22" s="32"/>
      <c r="J22" s="36"/>
      <c r="K22" s="34">
        <v>3</v>
      </c>
      <c r="L22" s="31"/>
      <c r="M22" s="32"/>
      <c r="N22" s="32"/>
      <c r="O22" s="33"/>
      <c r="P22" s="34">
        <v>3</v>
      </c>
      <c r="Q22" s="31"/>
      <c r="R22" s="32"/>
      <c r="S22" s="32"/>
      <c r="T22" s="32"/>
      <c r="U22" s="36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>
      <c r="A23" s="30">
        <v>15</v>
      </c>
      <c r="B23" s="31"/>
      <c r="C23" s="32">
        <v>1955400</v>
      </c>
      <c r="D23" s="32">
        <v>2038100</v>
      </c>
      <c r="E23" s="33">
        <v>2124300</v>
      </c>
      <c r="F23" s="34">
        <v>9</v>
      </c>
      <c r="G23" s="35">
        <v>2214700</v>
      </c>
      <c r="H23" s="32">
        <v>2308300</v>
      </c>
      <c r="I23" s="32">
        <v>2406000</v>
      </c>
      <c r="J23" s="36">
        <v>2507800</v>
      </c>
      <c r="K23" s="34">
        <v>4</v>
      </c>
      <c r="L23" s="31">
        <v>2613800</v>
      </c>
      <c r="M23" s="32">
        <v>2724400</v>
      </c>
      <c r="N23" s="32">
        <v>2839700</v>
      </c>
      <c r="O23" s="33">
        <v>2959800</v>
      </c>
      <c r="P23" s="34">
        <v>4</v>
      </c>
      <c r="Q23" s="31">
        <v>3085000</v>
      </c>
      <c r="R23" s="32">
        <v>3215500</v>
      </c>
      <c r="S23" s="32">
        <v>3351500</v>
      </c>
      <c r="T23" s="32">
        <v>3493200</v>
      </c>
      <c r="U23" s="36">
        <v>3641000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>
      <c r="A24" s="30">
        <v>16</v>
      </c>
      <c r="B24" s="31">
        <v>1905100</v>
      </c>
      <c r="C24" s="32"/>
      <c r="D24" s="32"/>
      <c r="E24" s="33"/>
      <c r="F24" s="34">
        <v>10</v>
      </c>
      <c r="G24" s="35"/>
      <c r="H24" s="32"/>
      <c r="I24" s="32"/>
      <c r="J24" s="36"/>
      <c r="K24" s="34">
        <v>5</v>
      </c>
      <c r="L24" s="31"/>
      <c r="M24" s="32"/>
      <c r="N24" s="32"/>
      <c r="O24" s="33"/>
      <c r="P24" s="34">
        <v>5</v>
      </c>
      <c r="Q24" s="31"/>
      <c r="R24" s="32"/>
      <c r="S24" s="32"/>
      <c r="T24" s="32"/>
      <c r="U24" s="36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>
      <c r="A25" s="30">
        <v>17</v>
      </c>
      <c r="B25" s="31"/>
      <c r="C25" s="32">
        <v>2016900</v>
      </c>
      <c r="D25" s="32">
        <v>2102300</v>
      </c>
      <c r="E25" s="33">
        <v>2191200</v>
      </c>
      <c r="F25" s="34">
        <v>11</v>
      </c>
      <c r="G25" s="35">
        <v>2284400</v>
      </c>
      <c r="H25" s="32">
        <v>2381100</v>
      </c>
      <c r="I25" s="32">
        <v>2481800</v>
      </c>
      <c r="J25" s="36">
        <v>2586700</v>
      </c>
      <c r="K25" s="34">
        <v>6</v>
      </c>
      <c r="L25" s="31">
        <v>2696200</v>
      </c>
      <c r="M25" s="32">
        <v>2810200</v>
      </c>
      <c r="N25" s="32">
        <v>2929100</v>
      </c>
      <c r="O25" s="33">
        <v>3053000</v>
      </c>
      <c r="P25" s="34">
        <v>6</v>
      </c>
      <c r="Q25" s="31">
        <v>3182100</v>
      </c>
      <c r="R25" s="32">
        <v>3316700</v>
      </c>
      <c r="S25" s="32">
        <v>3457000</v>
      </c>
      <c r="T25" s="32">
        <v>3603300</v>
      </c>
      <c r="U25" s="36">
        <v>3755700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>
      <c r="A26" s="30">
        <v>18</v>
      </c>
      <c r="B26" s="31">
        <v>1965100</v>
      </c>
      <c r="C26" s="32"/>
      <c r="D26" s="32"/>
      <c r="E26" s="33"/>
      <c r="F26" s="34">
        <v>12</v>
      </c>
      <c r="G26" s="35"/>
      <c r="H26" s="32"/>
      <c r="I26" s="32"/>
      <c r="J26" s="36"/>
      <c r="K26" s="34">
        <v>7</v>
      </c>
      <c r="L26" s="31"/>
      <c r="M26" s="32"/>
      <c r="N26" s="32"/>
      <c r="O26" s="33"/>
      <c r="P26" s="34">
        <v>7</v>
      </c>
      <c r="Q26" s="31"/>
      <c r="R26" s="32"/>
      <c r="S26" s="32"/>
      <c r="T26" s="32"/>
      <c r="U26" s="36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>
      <c r="A27" s="30">
        <v>19</v>
      </c>
      <c r="B27" s="31"/>
      <c r="C27" s="32">
        <v>2080500</v>
      </c>
      <c r="D27" s="32">
        <v>2168500</v>
      </c>
      <c r="E27" s="33">
        <v>2260200</v>
      </c>
      <c r="F27" s="34">
        <v>13</v>
      </c>
      <c r="G27" s="35">
        <v>2356400</v>
      </c>
      <c r="H27" s="32">
        <v>2456000</v>
      </c>
      <c r="I27" s="32">
        <v>2559900</v>
      </c>
      <c r="J27" s="36">
        <v>2668200</v>
      </c>
      <c r="K27" s="34">
        <v>8</v>
      </c>
      <c r="L27" s="31">
        <v>2781100</v>
      </c>
      <c r="M27" s="32">
        <v>2898700</v>
      </c>
      <c r="N27" s="32">
        <v>3021300</v>
      </c>
      <c r="O27" s="33">
        <v>3149100</v>
      </c>
      <c r="P27" s="34">
        <v>8</v>
      </c>
      <c r="Q27" s="31">
        <v>3282400</v>
      </c>
      <c r="R27" s="32">
        <v>3421200</v>
      </c>
      <c r="S27" s="32">
        <v>3565900</v>
      </c>
      <c r="T27" s="32">
        <v>3716700</v>
      </c>
      <c r="U27" s="36">
        <v>3874000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>
      <c r="A28" s="30">
        <v>20</v>
      </c>
      <c r="B28" s="31">
        <v>2027000</v>
      </c>
      <c r="C28" s="32"/>
      <c r="D28" s="32"/>
      <c r="E28" s="33"/>
      <c r="F28" s="34">
        <v>14</v>
      </c>
      <c r="G28" s="35"/>
      <c r="H28" s="32"/>
      <c r="I28" s="32"/>
      <c r="J28" s="36"/>
      <c r="K28" s="34">
        <v>9</v>
      </c>
      <c r="L28" s="31"/>
      <c r="M28" s="32"/>
      <c r="N28" s="32"/>
      <c r="O28" s="33"/>
      <c r="P28" s="34">
        <v>9</v>
      </c>
      <c r="Q28" s="31"/>
      <c r="R28" s="32"/>
      <c r="S28" s="32"/>
      <c r="T28" s="32"/>
      <c r="U28" s="36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>
      <c r="A29" s="30">
        <v>21</v>
      </c>
      <c r="B29" s="31"/>
      <c r="C29" s="32">
        <v>2146000</v>
      </c>
      <c r="D29" s="32">
        <v>2236800</v>
      </c>
      <c r="E29" s="33">
        <v>2331400</v>
      </c>
      <c r="F29" s="34">
        <v>15</v>
      </c>
      <c r="G29" s="35">
        <v>2430600</v>
      </c>
      <c r="H29" s="32">
        <v>2533400</v>
      </c>
      <c r="I29" s="32">
        <v>2640600</v>
      </c>
      <c r="J29" s="36">
        <v>2752300</v>
      </c>
      <c r="K29" s="34">
        <v>10</v>
      </c>
      <c r="L29" s="31">
        <v>2868700</v>
      </c>
      <c r="M29" s="32">
        <v>2990000</v>
      </c>
      <c r="N29" s="32">
        <v>3116500</v>
      </c>
      <c r="O29" s="33">
        <v>3248300</v>
      </c>
      <c r="P29" s="34">
        <v>10</v>
      </c>
      <c r="Q29" s="31">
        <v>3385700</v>
      </c>
      <c r="R29" s="32">
        <v>3528900</v>
      </c>
      <c r="S29" s="32">
        <v>3678200</v>
      </c>
      <c r="T29" s="32">
        <v>3833800</v>
      </c>
      <c r="U29" s="36">
        <v>3996000</v>
      </c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>
      <c r="A30" s="30">
        <v>22</v>
      </c>
      <c r="B30" s="31">
        <v>2090800</v>
      </c>
      <c r="C30" s="32"/>
      <c r="D30" s="32"/>
      <c r="E30" s="33"/>
      <c r="F30" s="34">
        <v>16</v>
      </c>
      <c r="G30" s="35"/>
      <c r="H30" s="32"/>
      <c r="I30" s="32"/>
      <c r="J30" s="36"/>
      <c r="K30" s="34">
        <v>11</v>
      </c>
      <c r="L30" s="31"/>
      <c r="M30" s="32"/>
      <c r="N30" s="32"/>
      <c r="O30" s="33"/>
      <c r="P30" s="34">
        <v>11</v>
      </c>
      <c r="Q30" s="31"/>
      <c r="R30" s="32"/>
      <c r="S30" s="32"/>
      <c r="T30" s="32"/>
      <c r="U30" s="36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>
      <c r="A31" s="30">
        <v>23</v>
      </c>
      <c r="B31" s="31"/>
      <c r="C31" s="32">
        <v>2213600</v>
      </c>
      <c r="D31" s="32">
        <v>2307200</v>
      </c>
      <c r="E31" s="33">
        <v>2404800</v>
      </c>
      <c r="F31" s="34">
        <v>17</v>
      </c>
      <c r="G31" s="35">
        <v>2507100</v>
      </c>
      <c r="H31" s="32">
        <v>2613200</v>
      </c>
      <c r="I31" s="32">
        <v>2723700</v>
      </c>
      <c r="J31" s="36">
        <v>2838900</v>
      </c>
      <c r="K31" s="34">
        <v>12</v>
      </c>
      <c r="L31" s="31">
        <v>2959000</v>
      </c>
      <c r="M31" s="32">
        <v>3084200</v>
      </c>
      <c r="N31" s="32">
        <v>3214700</v>
      </c>
      <c r="O31" s="33">
        <v>3350600</v>
      </c>
      <c r="P31" s="34">
        <v>12</v>
      </c>
      <c r="Q31" s="31">
        <v>3492400</v>
      </c>
      <c r="R31" s="32">
        <v>3640100</v>
      </c>
      <c r="S31" s="32">
        <v>3794100</v>
      </c>
      <c r="T31" s="32">
        <v>3954600</v>
      </c>
      <c r="U31" s="36">
        <v>4121800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>
      <c r="A32" s="30">
        <v>24</v>
      </c>
      <c r="B32" s="31">
        <v>2156700</v>
      </c>
      <c r="C32" s="32"/>
      <c r="D32" s="32"/>
      <c r="E32" s="33"/>
      <c r="F32" s="34">
        <v>18</v>
      </c>
      <c r="G32" s="35"/>
      <c r="H32" s="32"/>
      <c r="I32" s="32"/>
      <c r="J32" s="36"/>
      <c r="K32" s="34">
        <v>13</v>
      </c>
      <c r="L32" s="31"/>
      <c r="M32" s="32"/>
      <c r="N32" s="32"/>
      <c r="O32" s="33"/>
      <c r="P32" s="34">
        <v>13</v>
      </c>
      <c r="Q32" s="31"/>
      <c r="R32" s="32"/>
      <c r="S32" s="32"/>
      <c r="T32" s="32"/>
      <c r="U32" s="36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>
      <c r="A33" s="30">
        <v>25</v>
      </c>
      <c r="B33" s="31"/>
      <c r="C33" s="32">
        <v>2283300</v>
      </c>
      <c r="D33" s="32">
        <v>2379900</v>
      </c>
      <c r="E33" s="33">
        <v>2480500</v>
      </c>
      <c r="F33" s="34">
        <v>19</v>
      </c>
      <c r="G33" s="35">
        <v>2586100</v>
      </c>
      <c r="H33" s="32">
        <v>2695500</v>
      </c>
      <c r="I33" s="32">
        <v>2809500</v>
      </c>
      <c r="J33" s="36">
        <v>2928300</v>
      </c>
      <c r="K33" s="34">
        <v>14</v>
      </c>
      <c r="L33" s="31">
        <v>3052200</v>
      </c>
      <c r="M33" s="32">
        <v>3181300</v>
      </c>
      <c r="N33" s="32">
        <v>3315900</v>
      </c>
      <c r="O33" s="33">
        <v>3456200</v>
      </c>
      <c r="P33" s="34">
        <v>14</v>
      </c>
      <c r="Q33" s="31">
        <v>3602400</v>
      </c>
      <c r="R33" s="32">
        <v>3754700</v>
      </c>
      <c r="S33" s="32">
        <v>3913600</v>
      </c>
      <c r="T33" s="32">
        <v>4079100</v>
      </c>
      <c r="U33" s="36">
        <v>4251600</v>
      </c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>
      <c r="A34" s="30">
        <v>26</v>
      </c>
      <c r="B34" s="31">
        <v>2224600</v>
      </c>
      <c r="C34" s="32"/>
      <c r="D34" s="32"/>
      <c r="E34" s="33"/>
      <c r="F34" s="34">
        <v>20</v>
      </c>
      <c r="G34" s="35"/>
      <c r="H34" s="32"/>
      <c r="I34" s="32"/>
      <c r="J34" s="36"/>
      <c r="K34" s="34">
        <v>15</v>
      </c>
      <c r="L34" s="31"/>
      <c r="M34" s="32"/>
      <c r="N34" s="32"/>
      <c r="O34" s="33"/>
      <c r="P34" s="34">
        <v>15</v>
      </c>
      <c r="Q34" s="31"/>
      <c r="R34" s="32"/>
      <c r="S34" s="32"/>
      <c r="T34" s="32"/>
      <c r="U34" s="36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>
      <c r="A35" s="37">
        <v>27</v>
      </c>
      <c r="B35" s="38"/>
      <c r="C35" s="32">
        <v>2355200</v>
      </c>
      <c r="D35" s="32">
        <v>2454800</v>
      </c>
      <c r="E35" s="33">
        <v>2558700</v>
      </c>
      <c r="F35" s="34">
        <v>21</v>
      </c>
      <c r="G35" s="35">
        <v>2667500</v>
      </c>
      <c r="H35" s="32">
        <v>2780400</v>
      </c>
      <c r="I35" s="32">
        <v>2898000</v>
      </c>
      <c r="J35" s="36">
        <v>3020600</v>
      </c>
      <c r="K35" s="34">
        <v>16</v>
      </c>
      <c r="L35" s="31">
        <v>3148300</v>
      </c>
      <c r="M35" s="32">
        <v>3281500</v>
      </c>
      <c r="N35" s="32">
        <v>3420300</v>
      </c>
      <c r="O35" s="33">
        <v>3565000</v>
      </c>
      <c r="P35" s="34">
        <v>16</v>
      </c>
      <c r="Q35" s="31">
        <v>3715800</v>
      </c>
      <c r="R35" s="32">
        <v>3873000</v>
      </c>
      <c r="S35" s="32">
        <v>4036800</v>
      </c>
      <c r="T35" s="32">
        <v>4207600</v>
      </c>
      <c r="U35" s="36">
        <v>4385600</v>
      </c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>
      <c r="A36" s="24"/>
      <c r="B36" s="28"/>
      <c r="C36" s="26"/>
      <c r="D36" s="26"/>
      <c r="E36" s="29"/>
      <c r="F36" s="34">
        <v>22</v>
      </c>
      <c r="G36" s="35"/>
      <c r="H36" s="32"/>
      <c r="I36" s="32"/>
      <c r="J36" s="36"/>
      <c r="K36" s="34">
        <v>17</v>
      </c>
      <c r="L36" s="31"/>
      <c r="M36" s="32"/>
      <c r="N36" s="32"/>
      <c r="O36" s="33"/>
      <c r="P36" s="34">
        <v>17</v>
      </c>
      <c r="Q36" s="31"/>
      <c r="R36" s="32"/>
      <c r="S36" s="32"/>
      <c r="T36" s="32"/>
      <c r="U36" s="36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>
      <c r="A37" s="24"/>
      <c r="B37" s="28"/>
      <c r="C37" s="26"/>
      <c r="D37" s="26"/>
      <c r="E37" s="29"/>
      <c r="F37" s="34">
        <v>23</v>
      </c>
      <c r="G37" s="35">
        <v>2751600</v>
      </c>
      <c r="H37" s="32">
        <v>2867900</v>
      </c>
      <c r="I37" s="32">
        <v>2989300</v>
      </c>
      <c r="J37" s="36">
        <v>3115700</v>
      </c>
      <c r="K37" s="34">
        <v>18</v>
      </c>
      <c r="L37" s="31">
        <v>3247500</v>
      </c>
      <c r="M37" s="32">
        <v>3384900</v>
      </c>
      <c r="N37" s="32">
        <v>3528100</v>
      </c>
      <c r="O37" s="33">
        <v>3677300</v>
      </c>
      <c r="P37" s="34">
        <v>18</v>
      </c>
      <c r="Q37" s="31">
        <v>3832800</v>
      </c>
      <c r="R37" s="32">
        <v>3995000</v>
      </c>
      <c r="S37" s="32">
        <v>4164000</v>
      </c>
      <c r="T37" s="32">
        <v>4340100</v>
      </c>
      <c r="U37" s="36">
        <v>4523700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>
      <c r="A38" s="24"/>
      <c r="B38" s="28"/>
      <c r="C38" s="26"/>
      <c r="D38" s="26"/>
      <c r="E38" s="29"/>
      <c r="F38" s="34">
        <v>24</v>
      </c>
      <c r="G38" s="35"/>
      <c r="H38" s="32"/>
      <c r="I38" s="32"/>
      <c r="J38" s="36"/>
      <c r="K38" s="34">
        <v>19</v>
      </c>
      <c r="L38" s="31"/>
      <c r="M38" s="32"/>
      <c r="N38" s="32"/>
      <c r="O38" s="33"/>
      <c r="P38" s="34">
        <v>19</v>
      </c>
      <c r="Q38" s="31"/>
      <c r="R38" s="32"/>
      <c r="S38" s="32"/>
      <c r="T38" s="32"/>
      <c r="U38" s="36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>
      <c r="A39" s="24"/>
      <c r="B39" s="28"/>
      <c r="C39" s="26"/>
      <c r="D39" s="26"/>
      <c r="E39" s="29"/>
      <c r="F39" s="34">
        <v>25</v>
      </c>
      <c r="G39" s="35">
        <v>2838200</v>
      </c>
      <c r="H39" s="32">
        <v>2958300</v>
      </c>
      <c r="I39" s="32">
        <v>3083400</v>
      </c>
      <c r="J39" s="36">
        <v>3213800</v>
      </c>
      <c r="K39" s="34">
        <v>20</v>
      </c>
      <c r="L39" s="31">
        <v>3349800</v>
      </c>
      <c r="M39" s="32">
        <v>3491500</v>
      </c>
      <c r="N39" s="32">
        <v>3639200</v>
      </c>
      <c r="O39" s="33">
        <v>3793100</v>
      </c>
      <c r="P39" s="34">
        <v>20</v>
      </c>
      <c r="Q39" s="31">
        <v>3953600</v>
      </c>
      <c r="R39" s="32">
        <v>4120800</v>
      </c>
      <c r="S39" s="32">
        <v>4295100</v>
      </c>
      <c r="T39" s="32">
        <v>4476800</v>
      </c>
      <c r="U39" s="36">
        <v>4666100</v>
      </c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>
      <c r="A40" s="24"/>
      <c r="B40" s="28"/>
      <c r="C40" s="26"/>
      <c r="D40" s="26"/>
      <c r="E40" s="29"/>
      <c r="F40" s="34">
        <v>26</v>
      </c>
      <c r="G40" s="35"/>
      <c r="H40" s="32"/>
      <c r="I40" s="32"/>
      <c r="J40" s="36"/>
      <c r="K40" s="34">
        <v>21</v>
      </c>
      <c r="L40" s="31"/>
      <c r="M40" s="32"/>
      <c r="N40" s="32"/>
      <c r="O40" s="33"/>
      <c r="P40" s="34">
        <v>21</v>
      </c>
      <c r="Q40" s="31"/>
      <c r="R40" s="32"/>
      <c r="S40" s="32"/>
      <c r="T40" s="32"/>
      <c r="U40" s="36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>
      <c r="A41" s="24"/>
      <c r="B41" s="28"/>
      <c r="C41" s="26"/>
      <c r="D41" s="26"/>
      <c r="E41" s="29"/>
      <c r="F41" s="34">
        <v>27</v>
      </c>
      <c r="G41" s="35">
        <v>2927600</v>
      </c>
      <c r="H41" s="32">
        <v>3051400</v>
      </c>
      <c r="I41" s="32">
        <v>3180500</v>
      </c>
      <c r="J41" s="36">
        <v>3315100</v>
      </c>
      <c r="K41" s="34">
        <v>22</v>
      </c>
      <c r="L41" s="31">
        <v>3455300</v>
      </c>
      <c r="M41" s="32">
        <v>3601400</v>
      </c>
      <c r="N41" s="32">
        <v>3753800</v>
      </c>
      <c r="O41" s="33">
        <v>3912600</v>
      </c>
      <c r="P41" s="34">
        <v>22</v>
      </c>
      <c r="Q41" s="31">
        <v>4078100</v>
      </c>
      <c r="R41" s="32">
        <v>4250600</v>
      </c>
      <c r="S41" s="32">
        <v>4430400</v>
      </c>
      <c r="T41" s="32">
        <v>4617800</v>
      </c>
      <c r="U41" s="36">
        <v>4813100</v>
      </c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>
      <c r="A42" s="24"/>
      <c r="B42" s="28"/>
      <c r="C42" s="26"/>
      <c r="D42" s="26"/>
      <c r="E42" s="29"/>
      <c r="F42" s="34">
        <v>28</v>
      </c>
      <c r="G42" s="35"/>
      <c r="H42" s="32"/>
      <c r="I42" s="32"/>
      <c r="J42" s="36"/>
      <c r="K42" s="34">
        <v>23</v>
      </c>
      <c r="L42" s="31"/>
      <c r="M42" s="32"/>
      <c r="N42" s="32"/>
      <c r="O42" s="33"/>
      <c r="P42" s="34">
        <v>23</v>
      </c>
      <c r="Q42" s="31"/>
      <c r="R42" s="32"/>
      <c r="S42" s="32"/>
      <c r="T42" s="32"/>
      <c r="U42" s="36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>
      <c r="A43" s="24"/>
      <c r="B43" s="28"/>
      <c r="C43" s="26"/>
      <c r="D43" s="26"/>
      <c r="E43" s="29"/>
      <c r="F43" s="34">
        <v>29</v>
      </c>
      <c r="G43" s="35">
        <v>3019800</v>
      </c>
      <c r="H43" s="32">
        <v>3147600</v>
      </c>
      <c r="I43" s="32">
        <v>3280700</v>
      </c>
      <c r="J43" s="36">
        <v>3419500</v>
      </c>
      <c r="K43" s="34">
        <v>24</v>
      </c>
      <c r="L43" s="31">
        <v>3564100</v>
      </c>
      <c r="M43" s="32">
        <v>3714900</v>
      </c>
      <c r="N43" s="32">
        <v>3872000</v>
      </c>
      <c r="O43" s="33">
        <v>4035800</v>
      </c>
      <c r="P43" s="34">
        <v>24</v>
      </c>
      <c r="Q43" s="31">
        <v>4206500</v>
      </c>
      <c r="R43" s="32">
        <v>4384400</v>
      </c>
      <c r="S43" s="32">
        <v>4569900</v>
      </c>
      <c r="T43" s="32">
        <v>4763200</v>
      </c>
      <c r="U43" s="36">
        <v>4964700</v>
      </c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>
      <c r="A44" s="24"/>
      <c r="B44" s="28"/>
      <c r="C44" s="26"/>
      <c r="D44" s="26"/>
      <c r="E44" s="29"/>
      <c r="F44" s="34">
        <v>30</v>
      </c>
      <c r="G44" s="35"/>
      <c r="H44" s="32"/>
      <c r="I44" s="32"/>
      <c r="J44" s="36"/>
      <c r="K44" s="34">
        <v>25</v>
      </c>
      <c r="L44" s="31"/>
      <c r="M44" s="32"/>
      <c r="N44" s="32"/>
      <c r="O44" s="33"/>
      <c r="P44" s="34">
        <v>25</v>
      </c>
      <c r="Q44" s="31"/>
      <c r="R44" s="32"/>
      <c r="S44" s="32"/>
      <c r="T44" s="32"/>
      <c r="U44" s="36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>
      <c r="A45" s="24"/>
      <c r="B45" s="28"/>
      <c r="C45" s="26"/>
      <c r="D45" s="26"/>
      <c r="E45" s="29"/>
      <c r="F45" s="34">
        <v>31</v>
      </c>
      <c r="G45" s="35">
        <v>3114900</v>
      </c>
      <c r="H45" s="32">
        <v>3246700</v>
      </c>
      <c r="I45" s="32">
        <v>3384000</v>
      </c>
      <c r="J45" s="36">
        <v>3527200</v>
      </c>
      <c r="K45" s="34">
        <v>26</v>
      </c>
      <c r="L45" s="31">
        <v>3676400</v>
      </c>
      <c r="M45" s="32">
        <v>3831900</v>
      </c>
      <c r="N45" s="32">
        <v>3994000</v>
      </c>
      <c r="O45" s="33">
        <v>4162900</v>
      </c>
      <c r="P45" s="34">
        <v>26</v>
      </c>
      <c r="Q45" s="31">
        <v>4339000</v>
      </c>
      <c r="R45" s="32">
        <v>4522500</v>
      </c>
      <c r="S45" s="32">
        <v>4713800</v>
      </c>
      <c r="T45" s="32">
        <v>4913200</v>
      </c>
      <c r="U45" s="36">
        <v>5121100</v>
      </c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>
      <c r="A46" s="24"/>
      <c r="B46" s="28"/>
      <c r="C46" s="26"/>
      <c r="D46" s="26"/>
      <c r="E46" s="29"/>
      <c r="F46" s="34">
        <v>32</v>
      </c>
      <c r="G46" s="35"/>
      <c r="H46" s="32"/>
      <c r="I46" s="32"/>
      <c r="J46" s="36"/>
      <c r="K46" s="34">
        <v>27</v>
      </c>
      <c r="L46" s="31"/>
      <c r="M46" s="32"/>
      <c r="N46" s="32"/>
      <c r="O46" s="33"/>
      <c r="P46" s="34">
        <v>27</v>
      </c>
      <c r="Q46" s="31"/>
      <c r="R46" s="32"/>
      <c r="S46" s="32"/>
      <c r="T46" s="32"/>
      <c r="U46" s="36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>
      <c r="A47" s="24"/>
      <c r="B47" s="28"/>
      <c r="C47" s="26"/>
      <c r="D47" s="26"/>
      <c r="E47" s="29"/>
      <c r="F47" s="34">
        <v>33</v>
      </c>
      <c r="G47" s="35">
        <v>3213000</v>
      </c>
      <c r="H47" s="32">
        <v>3348900</v>
      </c>
      <c r="I47" s="32">
        <v>3490600</v>
      </c>
      <c r="J47" s="36">
        <v>3638200</v>
      </c>
      <c r="K47" s="34">
        <v>28</v>
      </c>
      <c r="L47" s="31">
        <v>3792100</v>
      </c>
      <c r="M47" s="32">
        <v>3952600</v>
      </c>
      <c r="N47" s="32">
        <v>4119700</v>
      </c>
      <c r="O47" s="33">
        <v>4294000</v>
      </c>
      <c r="P47" s="34">
        <v>28</v>
      </c>
      <c r="Q47" s="31">
        <v>4475700</v>
      </c>
      <c r="R47" s="32">
        <v>4665000</v>
      </c>
      <c r="S47" s="32">
        <v>4862300</v>
      </c>
      <c r="T47" s="32">
        <v>5068000</v>
      </c>
      <c r="U47" s="36">
        <v>5282300</v>
      </c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1">
      <c r="A48" s="24"/>
      <c r="B48" s="28"/>
      <c r="C48" s="26"/>
      <c r="D48" s="26"/>
      <c r="E48" s="29"/>
      <c r="F48" s="24"/>
      <c r="G48" s="25"/>
      <c r="H48" s="26"/>
      <c r="I48" s="26"/>
      <c r="J48" s="27"/>
      <c r="K48" s="34">
        <v>29</v>
      </c>
      <c r="L48" s="31"/>
      <c r="M48" s="32"/>
      <c r="N48" s="32"/>
      <c r="O48" s="33"/>
      <c r="P48" s="34">
        <v>29</v>
      </c>
      <c r="Q48" s="31"/>
      <c r="R48" s="32"/>
      <c r="S48" s="32"/>
      <c r="T48" s="32"/>
      <c r="U48" s="36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>
      <c r="A49" s="24"/>
      <c r="B49" s="28"/>
      <c r="C49" s="26"/>
      <c r="D49" s="26"/>
      <c r="E49" s="29"/>
      <c r="F49" s="24"/>
      <c r="G49" s="25"/>
      <c r="H49" s="26"/>
      <c r="I49" s="26"/>
      <c r="J49" s="27"/>
      <c r="K49" s="34">
        <v>30</v>
      </c>
      <c r="L49" s="31">
        <v>3911600</v>
      </c>
      <c r="M49" s="32">
        <v>4077000</v>
      </c>
      <c r="N49" s="32">
        <v>4249500</v>
      </c>
      <c r="O49" s="33">
        <v>4429300</v>
      </c>
      <c r="P49" s="34">
        <v>30</v>
      </c>
      <c r="Q49" s="31">
        <v>4616600</v>
      </c>
      <c r="R49" s="32">
        <v>4811900</v>
      </c>
      <c r="S49" s="32">
        <v>5015400</v>
      </c>
      <c r="T49" s="32">
        <v>5227600</v>
      </c>
      <c r="U49" s="36">
        <v>5448700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>
      <c r="A50" s="24"/>
      <c r="B50" s="28"/>
      <c r="C50" s="26"/>
      <c r="D50" s="26"/>
      <c r="E50" s="29"/>
      <c r="F50" s="24"/>
      <c r="G50" s="25"/>
      <c r="H50" s="26"/>
      <c r="I50" s="26"/>
      <c r="J50" s="27"/>
      <c r="K50" s="34">
        <v>31</v>
      </c>
      <c r="L50" s="31"/>
      <c r="M50" s="32"/>
      <c r="N50" s="32"/>
      <c r="O50" s="33"/>
      <c r="P50" s="34">
        <v>31</v>
      </c>
      <c r="Q50" s="31"/>
      <c r="R50" s="32"/>
      <c r="S50" s="32"/>
      <c r="T50" s="32"/>
      <c r="U50" s="36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ht="15.75" customHeight="1">
      <c r="A51" s="39"/>
      <c r="B51" s="40"/>
      <c r="C51" s="41"/>
      <c r="D51" s="41"/>
      <c r="E51" s="42"/>
      <c r="F51" s="39"/>
      <c r="G51" s="43"/>
      <c r="H51" s="41"/>
      <c r="I51" s="41"/>
      <c r="J51" s="44"/>
      <c r="K51" s="45">
        <v>32</v>
      </c>
      <c r="L51" s="46">
        <v>4034800</v>
      </c>
      <c r="M51" s="47">
        <v>4205400</v>
      </c>
      <c r="N51" s="47">
        <v>4383300</v>
      </c>
      <c r="O51" s="48">
        <v>4568800</v>
      </c>
      <c r="P51" s="45">
        <v>32</v>
      </c>
      <c r="Q51" s="46">
        <v>4762000</v>
      </c>
      <c r="R51" s="47">
        <v>4963400</v>
      </c>
      <c r="S51" s="47">
        <v>5173400</v>
      </c>
      <c r="T51" s="47">
        <v>5392200</v>
      </c>
      <c r="U51" s="49">
        <v>5620300</v>
      </c>
      <c r="V51" s="13"/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spans="1:3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3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3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</row>
    <row r="104" spans="1:3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</row>
    <row r="105" spans="1:3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3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3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3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3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3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3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3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3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3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</row>
    <row r="138" spans="1:3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</row>
    <row r="139" spans="1:3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</row>
    <row r="140" spans="1:3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</row>
    <row r="141" spans="1:3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</row>
    <row r="142" spans="1:3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</row>
    <row r="143" spans="1:3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</row>
    <row r="144" spans="1:3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</row>
    <row r="145" spans="1:3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</row>
    <row r="146" spans="1:3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</row>
    <row r="147" spans="1:3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</row>
    <row r="148" spans="1:3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</row>
    <row r="149" spans="1:3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</row>
    <row r="150" spans="1:3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</row>
    <row r="151" spans="1:3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</row>
    <row r="152" spans="1:3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</row>
    <row r="153" spans="1:3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</row>
    <row r="154" spans="1:3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</row>
    <row r="155" spans="1:3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3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3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3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3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3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</row>
    <row r="180" spans="1:3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</row>
    <row r="181" spans="1:3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</row>
    <row r="182" spans="1:3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</row>
    <row r="183" spans="1:3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</row>
    <row r="184" spans="1:3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</row>
    <row r="185" spans="1:3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</row>
    <row r="186" spans="1:3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</row>
    <row r="187" spans="1:3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</row>
    <row r="188" spans="1:3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</row>
    <row r="189" spans="1:3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</row>
    <row r="190" spans="1:3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</row>
    <row r="191" spans="1:3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</row>
    <row r="192" spans="1:3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</row>
    <row r="193" spans="1:3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</row>
    <row r="194" spans="1:3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1:3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1:3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1:3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1:3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1:3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1:3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1:3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1:3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1:3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1:3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1:3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1:3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1:3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1:3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1:3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1:3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1:3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1:3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1:3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1:3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1:3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1:3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1:3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1:3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1:3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1:3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1:3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1:3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1:3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1:3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1:3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1:3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1:3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1:3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1:3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1:3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1:3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1:3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1:3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1:3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1:3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1:3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1:3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1:3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1:3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1:3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1:3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1:3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1:3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1:3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1:3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1:3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1:3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1:3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1:3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1:3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1:3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1:3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1:3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1:3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1:3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1:3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1:3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1:3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1:3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1:3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1:3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1:3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1:3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1:3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1:3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1:3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</row>
    <row r="267" spans="1:3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</row>
    <row r="268" spans="1:3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</row>
    <row r="269" spans="1:3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</row>
    <row r="270" spans="1:3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</row>
    <row r="271" spans="1:3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</row>
    <row r="272" spans="1:3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</row>
    <row r="273" spans="1:3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</row>
    <row r="274" spans="1:3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</row>
    <row r="275" spans="1:3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</row>
    <row r="276" spans="1:3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</row>
    <row r="277" spans="1:3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</row>
    <row r="278" spans="1:3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</row>
    <row r="279" spans="1:3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</row>
    <row r="280" spans="1:3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</row>
    <row r="281" spans="1:3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</row>
    <row r="282" spans="1:3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</row>
    <row r="283" spans="1:3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</row>
    <row r="284" spans="1:3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</row>
    <row r="285" spans="1:3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</row>
    <row r="286" spans="1:3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</row>
    <row r="287" spans="1:3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</row>
    <row r="288" spans="1:3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</row>
    <row r="289" spans="1:3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</row>
    <row r="290" spans="1:3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</row>
    <row r="291" spans="1:3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</row>
    <row r="292" spans="1:3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</row>
    <row r="293" spans="1:3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</row>
    <row r="294" spans="1:3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</row>
    <row r="295" spans="1:3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</row>
    <row r="296" spans="1:3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</row>
    <row r="297" spans="1:3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</row>
    <row r="298" spans="1:3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</row>
    <row r="299" spans="1:3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</row>
    <row r="300" spans="1:3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</row>
    <row r="301" spans="1:3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</row>
    <row r="302" spans="1:3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</row>
    <row r="303" spans="1:3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</row>
    <row r="304" spans="1:3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</row>
    <row r="305" spans="1:3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</row>
    <row r="306" spans="1:3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</row>
    <row r="307" spans="1:3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</row>
    <row r="308" spans="1:3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</row>
    <row r="309" spans="1:3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</row>
    <row r="310" spans="1:3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</row>
    <row r="311" spans="1:3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</row>
    <row r="312" spans="1:3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</row>
    <row r="313" spans="1:3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</row>
    <row r="314" spans="1:3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</row>
    <row r="315" spans="1:3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</row>
    <row r="316" spans="1:3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</row>
    <row r="317" spans="1:3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</row>
    <row r="318" spans="1:3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</row>
    <row r="319" spans="1:3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</row>
    <row r="320" spans="1:3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</row>
    <row r="321" spans="1:3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</row>
    <row r="322" spans="1:3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</row>
    <row r="323" spans="1:3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</row>
    <row r="324" spans="1:3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</row>
    <row r="325" spans="1:3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</row>
    <row r="326" spans="1:3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</row>
    <row r="327" spans="1:3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</row>
    <row r="328" spans="1:3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</row>
    <row r="329" spans="1:3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</row>
    <row r="330" spans="1:3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</row>
    <row r="331" spans="1:3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</row>
    <row r="332" spans="1:3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</row>
    <row r="333" spans="1:3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</row>
    <row r="334" spans="1:3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</row>
    <row r="335" spans="1:3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</row>
    <row r="336" spans="1:3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</row>
    <row r="337" spans="1:3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</row>
    <row r="338" spans="1:3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</row>
    <row r="339" spans="1:3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</row>
    <row r="340" spans="1:3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</row>
    <row r="341" spans="1:3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</row>
    <row r="342" spans="1:3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</row>
    <row r="343" spans="1:3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</row>
    <row r="344" spans="1:3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</row>
    <row r="345" spans="1:3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</row>
    <row r="346" spans="1:3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</row>
    <row r="347" spans="1:3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</row>
    <row r="348" spans="1:3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</row>
    <row r="349" spans="1:3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</row>
    <row r="350" spans="1:3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</row>
    <row r="351" spans="1:3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</row>
    <row r="352" spans="1:3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</row>
    <row r="353" spans="1:3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</row>
    <row r="354" spans="1:3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</row>
    <row r="355" spans="1:3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</row>
    <row r="356" spans="1:3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</row>
    <row r="357" spans="1:3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</row>
    <row r="358" spans="1:3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</row>
    <row r="359" spans="1:3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</row>
    <row r="360" spans="1:3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</row>
    <row r="361" spans="1:3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</row>
    <row r="362" spans="1:3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</row>
    <row r="363" spans="1:3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</row>
    <row r="364" spans="1:3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</row>
    <row r="365" spans="1:3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</row>
    <row r="366" spans="1:3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</row>
    <row r="367" spans="1:3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</row>
    <row r="368" spans="1:3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</row>
    <row r="369" spans="1:3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</row>
    <row r="370" spans="1:3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</row>
    <row r="371" spans="1:3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</row>
    <row r="372" spans="1:3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</row>
    <row r="373" spans="1:3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</row>
    <row r="374" spans="1:3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</row>
    <row r="375" spans="1:3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</row>
    <row r="376" spans="1:3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</row>
    <row r="377" spans="1:3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</row>
    <row r="378" spans="1:3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</row>
    <row r="379" spans="1:3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</row>
    <row r="380" spans="1:3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</row>
    <row r="381" spans="1:3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</row>
    <row r="382" spans="1:3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</row>
    <row r="383" spans="1:3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</row>
    <row r="384" spans="1:3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</row>
    <row r="385" spans="1:3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</row>
    <row r="386" spans="1:3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</row>
    <row r="387" spans="1:3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</row>
    <row r="388" spans="1:3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</row>
    <row r="389" spans="1:3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</row>
    <row r="390" spans="1:3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</row>
    <row r="391" spans="1:3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</row>
    <row r="392" spans="1:3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</row>
    <row r="393" spans="1:3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</row>
    <row r="394" spans="1:3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</row>
    <row r="395" spans="1:3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</row>
    <row r="396" spans="1:3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</row>
    <row r="397" spans="1:3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</row>
    <row r="398" spans="1:3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</row>
    <row r="399" spans="1:3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</row>
    <row r="400" spans="1:3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</row>
    <row r="401" spans="1:3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</row>
    <row r="402" spans="1:3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</row>
    <row r="403" spans="1:3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</row>
    <row r="404" spans="1:3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</row>
    <row r="405" spans="1:3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</row>
    <row r="406" spans="1:3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</row>
    <row r="407" spans="1:3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</row>
    <row r="408" spans="1:3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</row>
    <row r="409" spans="1:3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</row>
    <row r="410" spans="1:3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</row>
    <row r="411" spans="1:3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</row>
    <row r="412" spans="1:3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</row>
    <row r="413" spans="1:3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</row>
    <row r="414" spans="1:3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</row>
    <row r="415" spans="1:3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</row>
    <row r="416" spans="1:3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</row>
    <row r="417" spans="1:3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</row>
    <row r="418" spans="1:3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</row>
    <row r="419" spans="1:3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</row>
    <row r="420" spans="1:3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</row>
    <row r="421" spans="1:3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</row>
    <row r="422" spans="1:3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</row>
    <row r="423" spans="1:3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</row>
    <row r="424" spans="1:3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</row>
    <row r="425" spans="1:3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</row>
    <row r="426" spans="1:3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</row>
    <row r="427" spans="1:3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</row>
    <row r="428" spans="1:3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</row>
    <row r="429" spans="1:3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</row>
    <row r="430" spans="1:3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</row>
    <row r="431" spans="1:3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</row>
    <row r="432" spans="1:3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</row>
    <row r="433" spans="1:3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</row>
    <row r="434" spans="1:3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</row>
    <row r="435" spans="1:3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</row>
    <row r="436" spans="1:3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</row>
    <row r="437" spans="1:3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</row>
    <row r="438" spans="1:3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</row>
    <row r="439" spans="1:3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</row>
    <row r="440" spans="1:3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</row>
    <row r="441" spans="1:3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</row>
    <row r="442" spans="1:3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</row>
    <row r="443" spans="1:3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</row>
    <row r="444" spans="1:3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</row>
    <row r="445" spans="1:3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</row>
    <row r="446" spans="1:3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</row>
    <row r="447" spans="1:3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</row>
    <row r="448" spans="1:3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</row>
    <row r="449" spans="1:3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</row>
    <row r="450" spans="1:3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</row>
    <row r="451" spans="1:3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</row>
    <row r="452" spans="1:3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</row>
    <row r="453" spans="1:3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</row>
    <row r="454" spans="1:3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</row>
    <row r="455" spans="1:3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</row>
    <row r="456" spans="1:3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</row>
    <row r="457" spans="1:3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</row>
    <row r="458" spans="1:3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</row>
    <row r="459" spans="1:3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</row>
    <row r="460" spans="1:3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</row>
    <row r="461" spans="1:3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</row>
    <row r="462" spans="1:3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</row>
    <row r="463" spans="1:3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</row>
    <row r="464" spans="1:3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</row>
    <row r="465" spans="1:3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</row>
    <row r="466" spans="1:3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</row>
    <row r="467" spans="1:3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</row>
    <row r="468" spans="1:3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</row>
    <row r="469" spans="1:3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</row>
    <row r="470" spans="1:3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</row>
    <row r="471" spans="1:3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</row>
    <row r="472" spans="1:3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</row>
    <row r="473" spans="1:3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</row>
    <row r="474" spans="1:3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</row>
    <row r="475" spans="1:3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</row>
    <row r="476" spans="1:3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</row>
    <row r="477" spans="1:3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</row>
    <row r="478" spans="1:3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</row>
    <row r="479" spans="1:3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</row>
    <row r="480" spans="1:3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</row>
    <row r="481" spans="1:3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</row>
    <row r="482" spans="1:3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</row>
    <row r="483" spans="1:3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</row>
    <row r="484" spans="1:3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</row>
    <row r="485" spans="1:3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</row>
    <row r="486" spans="1:3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</row>
    <row r="487" spans="1:3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</row>
    <row r="488" spans="1:3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</row>
    <row r="489" spans="1:3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</row>
    <row r="490" spans="1:3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</row>
    <row r="491" spans="1:3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</row>
    <row r="492" spans="1:3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</row>
    <row r="493" spans="1:3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</row>
    <row r="494" spans="1:3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</row>
    <row r="495" spans="1:3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</row>
    <row r="496" spans="1:3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</row>
    <row r="497" spans="1:3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</row>
    <row r="498" spans="1:3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</row>
    <row r="499" spans="1:3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</row>
    <row r="500" spans="1:3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</row>
    <row r="501" spans="1:3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</row>
    <row r="502" spans="1:3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</row>
    <row r="503" spans="1:3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</row>
    <row r="504" spans="1:3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</row>
    <row r="505" spans="1:3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</row>
    <row r="506" spans="1:3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</row>
    <row r="507" spans="1:3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</row>
    <row r="508" spans="1:3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</row>
    <row r="509" spans="1:3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</row>
    <row r="510" spans="1:3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</row>
    <row r="511" spans="1:3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</row>
    <row r="512" spans="1:3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</row>
    <row r="513" spans="1:3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</row>
    <row r="514" spans="1:3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</row>
    <row r="515" spans="1:3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</row>
    <row r="516" spans="1:3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</row>
    <row r="517" spans="1:3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</row>
    <row r="518" spans="1:3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</row>
    <row r="519" spans="1:3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</row>
    <row r="520" spans="1:3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</row>
    <row r="521" spans="1:3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</row>
    <row r="522" spans="1:3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</row>
    <row r="523" spans="1:3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</row>
    <row r="524" spans="1:3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</row>
    <row r="525" spans="1:3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</row>
    <row r="526" spans="1:3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</row>
    <row r="527" spans="1:3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</row>
    <row r="528" spans="1:3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</row>
    <row r="529" spans="1:3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</row>
    <row r="530" spans="1:3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</row>
    <row r="531" spans="1:3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</row>
    <row r="532" spans="1:3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</row>
    <row r="533" spans="1:3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</row>
    <row r="534" spans="1:3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</row>
    <row r="535" spans="1:3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</row>
    <row r="536" spans="1:3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</row>
    <row r="537" spans="1:3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</row>
    <row r="538" spans="1:3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</row>
    <row r="539" spans="1:3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</row>
    <row r="540" spans="1:3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</row>
    <row r="541" spans="1:3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</row>
    <row r="542" spans="1:3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</row>
    <row r="543" spans="1:3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</row>
    <row r="544" spans="1:3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</row>
    <row r="545" spans="1:3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</row>
    <row r="546" spans="1:3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</row>
    <row r="547" spans="1:3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</row>
    <row r="548" spans="1:3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</row>
    <row r="549" spans="1:3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</row>
    <row r="550" spans="1:3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</row>
    <row r="551" spans="1:3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</row>
    <row r="552" spans="1:3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</row>
    <row r="553" spans="1:3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</row>
    <row r="554" spans="1:3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</row>
    <row r="555" spans="1:3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</row>
    <row r="556" spans="1:3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</row>
    <row r="557" spans="1:3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</row>
    <row r="558" spans="1:3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</row>
    <row r="559" spans="1:3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</row>
    <row r="560" spans="1:3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</row>
    <row r="561" spans="1:3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</row>
    <row r="562" spans="1:3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</row>
    <row r="563" spans="1:3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</row>
    <row r="564" spans="1:3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</row>
    <row r="565" spans="1:3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</row>
    <row r="566" spans="1:3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</row>
    <row r="567" spans="1:3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</row>
    <row r="568" spans="1:3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</row>
    <row r="569" spans="1:3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</row>
    <row r="570" spans="1:3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</row>
    <row r="571" spans="1:3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</row>
    <row r="572" spans="1:3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</row>
    <row r="573" spans="1:3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</row>
    <row r="574" spans="1:3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</row>
    <row r="575" spans="1:3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</row>
    <row r="576" spans="1:3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</row>
    <row r="577" spans="1:3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</row>
    <row r="578" spans="1:3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</row>
    <row r="579" spans="1:3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</row>
    <row r="580" spans="1:3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</row>
    <row r="581" spans="1:3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</row>
    <row r="582" spans="1:3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</row>
    <row r="583" spans="1:3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</row>
    <row r="584" spans="1:3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</row>
    <row r="585" spans="1:3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</row>
    <row r="586" spans="1:3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</row>
    <row r="587" spans="1:3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</row>
    <row r="588" spans="1:3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</row>
    <row r="589" spans="1:3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</row>
    <row r="590" spans="1:3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</row>
    <row r="591" spans="1:3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</row>
    <row r="592" spans="1:3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</row>
    <row r="593" spans="1:3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</row>
    <row r="594" spans="1:3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</row>
    <row r="595" spans="1:3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</row>
    <row r="596" spans="1:3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</row>
    <row r="597" spans="1:3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</row>
    <row r="598" spans="1:3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</row>
    <row r="599" spans="1:3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</row>
    <row r="600" spans="1:3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</row>
    <row r="601" spans="1:3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</row>
    <row r="602" spans="1:3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</row>
    <row r="603" spans="1:3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</row>
    <row r="604" spans="1:3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</row>
    <row r="605" spans="1:3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</row>
    <row r="606" spans="1:3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</row>
    <row r="607" spans="1:3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</row>
    <row r="608" spans="1:3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</row>
    <row r="609" spans="1:3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</row>
    <row r="610" spans="1:3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</row>
    <row r="611" spans="1:3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</row>
    <row r="612" spans="1:3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</row>
    <row r="613" spans="1:3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</row>
    <row r="614" spans="1:3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</row>
    <row r="615" spans="1:3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</row>
    <row r="616" spans="1:3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</row>
    <row r="617" spans="1:3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</row>
    <row r="618" spans="1:3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</row>
    <row r="619" spans="1:3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</row>
    <row r="620" spans="1:3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</row>
    <row r="621" spans="1:3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</row>
    <row r="622" spans="1:3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</row>
    <row r="623" spans="1:3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</row>
    <row r="624" spans="1:3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</row>
    <row r="625" spans="1:3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</row>
    <row r="626" spans="1:3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</row>
    <row r="627" spans="1:3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</row>
    <row r="628" spans="1:3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</row>
    <row r="629" spans="1:3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</row>
    <row r="630" spans="1:3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</row>
    <row r="631" spans="1:3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</row>
    <row r="632" spans="1:3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</row>
    <row r="633" spans="1:3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</row>
    <row r="634" spans="1:3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</row>
    <row r="635" spans="1:3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</row>
    <row r="636" spans="1:3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</row>
    <row r="637" spans="1:3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</row>
    <row r="638" spans="1:3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</row>
    <row r="639" spans="1:3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</row>
    <row r="640" spans="1:3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</row>
    <row r="641" spans="1:3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</row>
    <row r="642" spans="1:3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</row>
    <row r="643" spans="1:3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</row>
    <row r="644" spans="1:3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</row>
    <row r="645" spans="1:3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</row>
    <row r="646" spans="1:3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</row>
    <row r="647" spans="1:3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</row>
    <row r="648" spans="1:3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</row>
    <row r="649" spans="1:3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</row>
    <row r="650" spans="1:3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</row>
    <row r="651" spans="1:3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</row>
    <row r="652" spans="1:3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</row>
    <row r="653" spans="1:3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</row>
    <row r="654" spans="1:3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</row>
    <row r="655" spans="1:3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</row>
    <row r="656" spans="1:3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</row>
    <row r="657" spans="1:3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</row>
    <row r="658" spans="1:3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</row>
    <row r="659" spans="1:3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</row>
    <row r="660" spans="1:3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</row>
    <row r="661" spans="1:3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</row>
    <row r="662" spans="1:3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</row>
    <row r="663" spans="1:3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</row>
    <row r="664" spans="1:3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</row>
    <row r="665" spans="1:3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</row>
    <row r="666" spans="1:3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</row>
    <row r="667" spans="1:3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</row>
    <row r="668" spans="1:3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</row>
    <row r="669" spans="1:3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</row>
    <row r="670" spans="1:3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</row>
    <row r="671" spans="1:3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</row>
    <row r="672" spans="1:3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</row>
    <row r="673" spans="1:3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</row>
    <row r="674" spans="1:3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</row>
    <row r="675" spans="1:3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</row>
    <row r="676" spans="1:3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</row>
    <row r="677" spans="1:3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</row>
    <row r="678" spans="1:3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</row>
    <row r="679" spans="1:3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</row>
    <row r="680" spans="1:3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</row>
    <row r="681" spans="1:3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</row>
    <row r="682" spans="1:3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</row>
    <row r="683" spans="1:3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</row>
    <row r="684" spans="1:3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</row>
    <row r="685" spans="1:3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</row>
    <row r="686" spans="1:3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</row>
    <row r="687" spans="1:3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</row>
    <row r="688" spans="1:3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</row>
    <row r="689" spans="1:3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</row>
    <row r="690" spans="1:3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</row>
    <row r="691" spans="1:3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</row>
    <row r="692" spans="1:3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</row>
    <row r="693" spans="1:3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</row>
    <row r="694" spans="1:3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</row>
    <row r="695" spans="1:3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</row>
    <row r="696" spans="1:3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</row>
    <row r="697" spans="1:3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</row>
    <row r="698" spans="1:3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</row>
    <row r="699" spans="1:3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</row>
    <row r="700" spans="1:3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</row>
    <row r="701" spans="1:3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</row>
    <row r="702" spans="1:3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</row>
    <row r="703" spans="1:3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</row>
    <row r="704" spans="1:3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</row>
    <row r="705" spans="1:3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</row>
    <row r="706" spans="1:3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</row>
    <row r="707" spans="1:3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</row>
    <row r="708" spans="1:3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</row>
    <row r="709" spans="1:3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</row>
    <row r="710" spans="1:3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</row>
    <row r="711" spans="1:3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</row>
    <row r="712" spans="1:3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</row>
    <row r="713" spans="1:3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</row>
    <row r="714" spans="1:3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</row>
    <row r="715" spans="1:3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</row>
    <row r="716" spans="1:3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</row>
    <row r="717" spans="1:3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</row>
    <row r="718" spans="1:3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</row>
    <row r="719" spans="1:3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</row>
    <row r="720" spans="1:3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</row>
    <row r="721" spans="1:3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</row>
    <row r="722" spans="1:3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</row>
    <row r="723" spans="1:3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</row>
    <row r="724" spans="1:3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</row>
    <row r="725" spans="1:3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</row>
    <row r="726" spans="1:3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</row>
    <row r="727" spans="1:3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</row>
    <row r="728" spans="1:3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</row>
    <row r="729" spans="1:3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</row>
    <row r="730" spans="1:3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</row>
    <row r="731" spans="1:3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</row>
    <row r="732" spans="1:3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</row>
    <row r="733" spans="1:3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</row>
    <row r="734" spans="1:3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</row>
    <row r="735" spans="1:3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</row>
    <row r="736" spans="1:3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</row>
    <row r="737" spans="1:3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</row>
    <row r="738" spans="1:3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</row>
    <row r="739" spans="1:3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</row>
    <row r="740" spans="1:3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</row>
    <row r="741" spans="1:3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</row>
    <row r="742" spans="1:3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</row>
    <row r="743" spans="1:3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</row>
    <row r="744" spans="1:3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</row>
    <row r="745" spans="1:3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</row>
    <row r="746" spans="1:3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</row>
    <row r="747" spans="1:3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</row>
    <row r="748" spans="1:3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</row>
    <row r="749" spans="1:3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</row>
    <row r="750" spans="1:3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</row>
    <row r="751" spans="1:3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</row>
    <row r="752" spans="1:3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</row>
    <row r="753" spans="1:3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</row>
    <row r="754" spans="1:3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</row>
    <row r="755" spans="1:3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</row>
    <row r="756" spans="1:3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</row>
    <row r="757" spans="1:3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</row>
    <row r="758" spans="1:3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</row>
    <row r="759" spans="1:3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</row>
    <row r="760" spans="1:3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</row>
    <row r="761" spans="1:3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</row>
    <row r="762" spans="1:3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</row>
    <row r="763" spans="1:3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</row>
    <row r="764" spans="1:3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</row>
    <row r="765" spans="1:3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</row>
    <row r="766" spans="1:3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</row>
    <row r="767" spans="1:3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</row>
    <row r="768" spans="1:3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</row>
    <row r="769" spans="1:3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</row>
    <row r="770" spans="1:3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</row>
    <row r="771" spans="1:3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</row>
    <row r="772" spans="1:3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</row>
    <row r="773" spans="1:3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</row>
    <row r="774" spans="1:3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</row>
    <row r="775" spans="1:3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</row>
    <row r="776" spans="1:3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</row>
    <row r="777" spans="1:3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</row>
    <row r="778" spans="1:3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</row>
    <row r="779" spans="1:3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</row>
    <row r="780" spans="1:3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</row>
    <row r="781" spans="1:3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</row>
    <row r="782" spans="1:3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</row>
    <row r="783" spans="1:3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</row>
    <row r="784" spans="1:3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</row>
    <row r="785" spans="1:3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</row>
    <row r="786" spans="1:3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</row>
    <row r="787" spans="1:3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</row>
    <row r="788" spans="1:3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</row>
    <row r="789" spans="1:3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</row>
    <row r="790" spans="1:3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</row>
    <row r="791" spans="1:3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</row>
    <row r="792" spans="1:3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</row>
    <row r="793" spans="1:3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</row>
    <row r="794" spans="1:3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</row>
    <row r="795" spans="1:3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</row>
    <row r="796" spans="1:3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</row>
    <row r="797" spans="1:3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</row>
    <row r="798" spans="1:3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</row>
    <row r="799" spans="1:3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</row>
    <row r="800" spans="1:3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</row>
    <row r="801" spans="1:3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</row>
    <row r="802" spans="1:3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</row>
    <row r="803" spans="1:3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</row>
    <row r="804" spans="1:3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</row>
    <row r="805" spans="1:3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</row>
    <row r="806" spans="1:3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</row>
    <row r="807" spans="1:3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</row>
    <row r="808" spans="1:3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</row>
    <row r="809" spans="1:3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</row>
    <row r="810" spans="1:3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</row>
    <row r="811" spans="1:3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</row>
    <row r="812" spans="1:3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</row>
    <row r="813" spans="1:3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</row>
    <row r="814" spans="1:3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</row>
    <row r="815" spans="1:3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</row>
    <row r="816" spans="1:3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</row>
    <row r="817" spans="1:3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</row>
    <row r="818" spans="1:3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</row>
    <row r="819" spans="1:3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</row>
    <row r="820" spans="1:3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</row>
    <row r="821" spans="1:3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</row>
    <row r="822" spans="1:3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</row>
    <row r="823" spans="1:3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</row>
    <row r="824" spans="1:3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</row>
    <row r="825" spans="1:3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</row>
    <row r="826" spans="1:3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</row>
    <row r="827" spans="1:3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</row>
    <row r="828" spans="1:3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</row>
    <row r="829" spans="1:3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</row>
    <row r="830" spans="1:3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</row>
    <row r="831" spans="1:3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</row>
    <row r="832" spans="1:3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</row>
    <row r="833" spans="1:3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</row>
    <row r="834" spans="1:3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</row>
    <row r="835" spans="1:3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</row>
    <row r="836" spans="1:3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</row>
    <row r="837" spans="1:3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</row>
    <row r="838" spans="1:3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</row>
    <row r="839" spans="1:3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</row>
    <row r="840" spans="1:3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</row>
    <row r="841" spans="1:3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</row>
    <row r="842" spans="1:3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</row>
    <row r="843" spans="1:3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</row>
    <row r="844" spans="1:3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</row>
    <row r="845" spans="1:3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</row>
    <row r="846" spans="1:3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</row>
    <row r="847" spans="1:3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</row>
    <row r="848" spans="1:3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</row>
    <row r="849" spans="1:3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</row>
    <row r="850" spans="1:3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</row>
    <row r="851" spans="1:3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</row>
    <row r="852" spans="1:3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</row>
    <row r="853" spans="1:3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</row>
    <row r="854" spans="1:3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</row>
    <row r="855" spans="1:3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</row>
    <row r="856" spans="1:3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</row>
    <row r="857" spans="1:3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</row>
    <row r="858" spans="1:3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</row>
    <row r="859" spans="1:3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</row>
    <row r="860" spans="1:3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</row>
    <row r="861" spans="1:3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</row>
    <row r="862" spans="1:3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</row>
    <row r="863" spans="1:3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</row>
    <row r="864" spans="1:3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</row>
    <row r="865" spans="1:3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</row>
    <row r="866" spans="1:3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</row>
    <row r="867" spans="1:3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</row>
    <row r="868" spans="1:3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</row>
    <row r="869" spans="1:3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</row>
    <row r="870" spans="1:3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</row>
    <row r="871" spans="1:3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</row>
    <row r="872" spans="1:3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</row>
    <row r="873" spans="1:3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</row>
    <row r="874" spans="1:3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</row>
    <row r="875" spans="1:3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</row>
    <row r="876" spans="1:3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</row>
    <row r="877" spans="1:3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</row>
    <row r="878" spans="1:3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</row>
    <row r="879" spans="1:3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</row>
    <row r="880" spans="1:3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</row>
    <row r="881" spans="1:3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</row>
    <row r="882" spans="1:3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</row>
    <row r="883" spans="1:3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</row>
    <row r="884" spans="1:3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</row>
    <row r="885" spans="1:3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</row>
    <row r="886" spans="1:3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</row>
    <row r="887" spans="1:3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</row>
    <row r="888" spans="1:3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</row>
    <row r="889" spans="1:3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</row>
    <row r="890" spans="1:3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</row>
    <row r="891" spans="1:3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</row>
    <row r="892" spans="1:3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</row>
    <row r="893" spans="1:3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</row>
    <row r="894" spans="1:3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</row>
    <row r="895" spans="1:3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</row>
    <row r="896" spans="1:3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</row>
    <row r="897" spans="1:3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</row>
    <row r="898" spans="1:3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</row>
    <row r="899" spans="1:3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</row>
    <row r="900" spans="1:3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</row>
    <row r="901" spans="1:3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</row>
    <row r="902" spans="1:3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</row>
    <row r="903" spans="1:3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</row>
    <row r="904" spans="1:3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</row>
    <row r="905" spans="1:3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</row>
    <row r="906" spans="1:3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</row>
    <row r="907" spans="1:3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</row>
    <row r="908" spans="1:3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</row>
    <row r="909" spans="1:3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</row>
    <row r="910" spans="1:3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</row>
    <row r="911" spans="1:3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</row>
    <row r="912" spans="1:3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</row>
    <row r="913" spans="1:3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</row>
    <row r="914" spans="1:3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</row>
    <row r="915" spans="1:3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</row>
    <row r="916" spans="1:3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</row>
    <row r="917" spans="1:3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</row>
    <row r="918" spans="1:3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</row>
    <row r="919" spans="1:3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</row>
    <row r="920" spans="1:3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</row>
    <row r="921" spans="1:3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</row>
    <row r="922" spans="1:3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</row>
    <row r="923" spans="1:3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</row>
    <row r="924" spans="1:3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</row>
    <row r="925" spans="1:3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</row>
    <row r="926" spans="1:3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</row>
    <row r="927" spans="1:3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</row>
    <row r="928" spans="1:3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</row>
    <row r="929" spans="1:3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</row>
    <row r="930" spans="1:3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</row>
    <row r="931" spans="1:3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</row>
    <row r="932" spans="1:3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</row>
    <row r="933" spans="1:3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</row>
    <row r="934" spans="1:3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</row>
    <row r="935" spans="1:3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</row>
    <row r="936" spans="1:3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</row>
    <row r="937" spans="1:3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</row>
    <row r="938" spans="1:3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</row>
    <row r="939" spans="1:3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</row>
    <row r="940" spans="1:3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</row>
    <row r="941" spans="1:3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</row>
    <row r="942" spans="1:3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</row>
    <row r="943" spans="1:3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</row>
    <row r="944" spans="1:3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</row>
    <row r="945" spans="1:3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</row>
    <row r="946" spans="1:3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</row>
    <row r="947" spans="1:3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</row>
    <row r="948" spans="1:3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</row>
    <row r="949" spans="1:3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</row>
    <row r="950" spans="1:3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</row>
    <row r="951" spans="1:3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</row>
    <row r="952" spans="1:3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</row>
    <row r="953" spans="1:3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</row>
    <row r="954" spans="1:3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</row>
    <row r="955" spans="1:3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</row>
    <row r="956" spans="1:3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</row>
    <row r="957" spans="1:3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</row>
    <row r="958" spans="1:3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</row>
    <row r="959" spans="1:3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</row>
    <row r="960" spans="1:3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</row>
    <row r="961" spans="1:3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</row>
    <row r="962" spans="1:3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</row>
    <row r="963" spans="1:3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</row>
    <row r="964" spans="1:3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</row>
    <row r="965" spans="1:3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</row>
    <row r="966" spans="1:3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</row>
    <row r="967" spans="1:3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</row>
    <row r="968" spans="1:3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</row>
    <row r="969" spans="1:3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</row>
    <row r="970" spans="1:3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</row>
    <row r="971" spans="1:3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</row>
    <row r="972" spans="1:3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</row>
    <row r="973" spans="1:3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</row>
    <row r="974" spans="1:3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</row>
    <row r="975" spans="1:3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</row>
    <row r="976" spans="1:3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</row>
    <row r="977" spans="1:3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</row>
    <row r="978" spans="1:3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</row>
    <row r="979" spans="1:3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</row>
    <row r="980" spans="1:3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</row>
    <row r="981" spans="1:3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</row>
    <row r="982" spans="1:3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</row>
    <row r="983" spans="1:3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</row>
    <row r="984" spans="1:3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</row>
    <row r="985" spans="1:3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</row>
    <row r="986" spans="1:3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</row>
    <row r="987" spans="1:3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</row>
    <row r="988" spans="1:3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</row>
    <row r="989" spans="1:3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</row>
    <row r="990" spans="1:3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</row>
    <row r="991" spans="1:3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</row>
    <row r="992" spans="1:3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</row>
    <row r="993" spans="1:3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</row>
    <row r="994" spans="1:3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</row>
    <row r="995" spans="1:3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</row>
    <row r="996" spans="1:3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</row>
    <row r="997" spans="1:3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</row>
    <row r="998" spans="1:3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</row>
    <row r="999" spans="1:3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</row>
    <row r="1000" spans="1:3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</row>
  </sheetData>
  <mergeCells count="9">
    <mergeCell ref="G6:J6"/>
    <mergeCell ref="L6:O6"/>
    <mergeCell ref="Q6:U6"/>
    <mergeCell ref="A4:U4"/>
    <mergeCell ref="P6:P7"/>
    <mergeCell ref="A6:A7"/>
    <mergeCell ref="B6:E6"/>
    <mergeCell ref="F6:F7"/>
    <mergeCell ref="K6: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00"/>
  <sheetViews>
    <sheetView tabSelected="1" topLeftCell="F4" workbookViewId="0">
      <selection activeCell="N19" sqref="N19"/>
    </sheetView>
  </sheetViews>
  <sheetFormatPr defaultColWidth="14.42578125" defaultRowHeight="15" customHeight="1"/>
  <cols>
    <col min="1" max="1" width="5" customWidth="1"/>
    <col min="2" max="2" width="28.140625" customWidth="1"/>
    <col min="3" max="3" width="7.42578125" customWidth="1"/>
    <col min="4" max="5" width="10" customWidth="1"/>
    <col min="6" max="6" width="10.140625" customWidth="1"/>
    <col min="7" max="8" width="7.28515625" customWidth="1"/>
    <col min="9" max="9" width="19.7109375" customWidth="1"/>
    <col min="10" max="10" width="6.5703125" customWidth="1"/>
    <col min="11" max="12" width="7.28515625" customWidth="1"/>
    <col min="13" max="13" width="4.5703125" customWidth="1"/>
    <col min="14" max="14" width="32" customWidth="1"/>
    <col min="15" max="26" width="8" customWidth="1"/>
  </cols>
  <sheetData>
    <row r="1" spans="2:14" ht="4.5" customHeight="1">
      <c r="B1" s="90"/>
      <c r="C1" s="90"/>
      <c r="D1" s="90"/>
      <c r="E1" s="1"/>
      <c r="F1" s="90"/>
      <c r="G1" s="90"/>
      <c r="H1" s="90"/>
      <c r="I1" s="90"/>
      <c r="J1" s="90"/>
      <c r="K1" s="90"/>
      <c r="L1" s="90"/>
      <c r="M1" s="90"/>
      <c r="N1" s="90"/>
    </row>
    <row r="2" spans="2:14" ht="20.25" customHeight="1">
      <c r="B2" s="2" t="s">
        <v>93</v>
      </c>
      <c r="C2" s="3"/>
      <c r="D2" s="3"/>
      <c r="E2" s="3"/>
      <c r="F2" s="71"/>
      <c r="G2" s="3" t="s">
        <v>94</v>
      </c>
      <c r="H2" s="3"/>
      <c r="I2" s="3"/>
      <c r="J2" s="3" t="s">
        <v>95</v>
      </c>
      <c r="K2" s="3"/>
      <c r="L2" s="3"/>
      <c r="M2" s="3"/>
      <c r="N2" s="3"/>
    </row>
    <row r="3" spans="2:14" ht="12.75" customHeight="1">
      <c r="B3" s="3"/>
      <c r="C3" s="3"/>
      <c r="D3" s="3"/>
      <c r="E3" s="3"/>
      <c r="F3" s="3"/>
      <c r="G3" s="72"/>
      <c r="H3" s="3" t="s">
        <v>96</v>
      </c>
      <c r="I3" s="3"/>
      <c r="J3" s="3"/>
      <c r="K3" s="3"/>
      <c r="L3" s="3"/>
      <c r="M3" s="3"/>
      <c r="N3" s="3"/>
    </row>
    <row r="4" spans="2:14" ht="20.25" customHeight="1">
      <c r="B4" s="3" t="s">
        <v>97</v>
      </c>
      <c r="C4" s="3"/>
      <c r="D4" s="73" t="s">
        <v>98</v>
      </c>
      <c r="E4" s="3"/>
      <c r="F4" s="3"/>
      <c r="G4" s="3"/>
      <c r="H4" s="74"/>
      <c r="I4" s="3" t="s">
        <v>99</v>
      </c>
      <c r="J4" s="3"/>
      <c r="K4" s="3"/>
      <c r="L4" s="3"/>
      <c r="M4" s="3"/>
      <c r="N4" s="3"/>
    </row>
    <row r="5" spans="2:14" ht="20.25" customHeight="1">
      <c r="B5" s="1" t="s">
        <v>100</v>
      </c>
      <c r="C5" s="4"/>
      <c r="D5" s="70" t="s">
        <v>176</v>
      </c>
      <c r="E5" s="1"/>
      <c r="F5" s="4"/>
      <c r="G5" s="4"/>
      <c r="H5" s="90"/>
      <c r="I5" s="75"/>
      <c r="J5" s="3" t="s">
        <v>101</v>
      </c>
      <c r="K5" s="3"/>
      <c r="L5" s="3"/>
      <c r="M5" s="3"/>
      <c r="N5" s="3"/>
    </row>
    <row r="6" spans="2:14" ht="20.25" customHeight="1">
      <c r="B6" s="1" t="s">
        <v>102</v>
      </c>
      <c r="C6" s="90"/>
      <c r="D6" s="76">
        <v>58</v>
      </c>
      <c r="E6" s="68" t="s">
        <v>103</v>
      </c>
      <c r="F6" s="90"/>
      <c r="G6" s="90"/>
      <c r="H6" s="90"/>
      <c r="I6" s="90"/>
      <c r="J6" s="65"/>
      <c r="K6" s="66" t="s">
        <v>104</v>
      </c>
      <c r="L6" s="90"/>
      <c r="M6" s="90"/>
      <c r="N6" s="90"/>
    </row>
    <row r="7" spans="2:14" ht="20.25" customHeight="1">
      <c r="B7" s="1" t="s">
        <v>105</v>
      </c>
      <c r="C7" s="90"/>
      <c r="D7" s="101"/>
      <c r="E7" s="102"/>
      <c r="F7" s="67" t="s">
        <v>106</v>
      </c>
      <c r="G7" s="90"/>
      <c r="H7" s="90"/>
      <c r="I7" s="90"/>
      <c r="J7" s="90"/>
      <c r="K7" s="90"/>
      <c r="L7" s="90"/>
      <c r="M7" s="90"/>
      <c r="N7" s="90"/>
    </row>
    <row r="8" spans="2:14" ht="27.75" customHeight="1">
      <c r="B8" s="90"/>
      <c r="C8" s="90"/>
      <c r="D8" s="90"/>
      <c r="E8" s="1"/>
      <c r="F8" s="90"/>
      <c r="G8" s="90"/>
      <c r="H8" s="90"/>
      <c r="I8" s="90"/>
      <c r="J8" s="90"/>
      <c r="K8" s="90"/>
      <c r="L8" s="90"/>
      <c r="M8" s="90"/>
      <c r="N8" s="90"/>
    </row>
    <row r="9" spans="2:14" ht="21" customHeight="1">
      <c r="B9" s="1" t="s">
        <v>107</v>
      </c>
      <c r="C9" s="4"/>
      <c r="D9" s="63">
        <f>IF(OR(D5="",AND(D5="",D7=""),AND(D6="",D7="")),"",IF(D7&lt;&gt;"",VALUE(LEFT(D7,4)),VALUE(LEFT(D5,4)+D6)))</f>
        <v>2019</v>
      </c>
      <c r="E9" s="63">
        <f>IF(OR(D5="",AND(D5="",D7="")),"",IF(D7&lt;&gt;"",VALUE(MID(D7,5,2)),VALUE(MID(D5,5,2))))</f>
        <v>10</v>
      </c>
      <c r="F9" s="90"/>
      <c r="G9" s="1" t="s">
        <v>108</v>
      </c>
      <c r="H9" s="90"/>
      <c r="I9" s="90"/>
      <c r="J9" s="90"/>
      <c r="K9" s="90"/>
      <c r="L9" s="90"/>
      <c r="M9" s="90"/>
      <c r="N9" s="90"/>
    </row>
    <row r="10" spans="2:14" ht="4.5" customHeight="1">
      <c r="B10" s="90"/>
      <c r="C10" s="90"/>
      <c r="D10" s="90"/>
      <c r="E10" s="1"/>
      <c r="F10" s="90"/>
      <c r="G10" s="90"/>
      <c r="H10" s="90"/>
      <c r="I10" s="90"/>
      <c r="J10" s="90"/>
      <c r="K10" s="90"/>
      <c r="L10" s="90"/>
      <c r="M10" s="90"/>
      <c r="N10" s="90"/>
    </row>
    <row r="11" spans="2:14" ht="12.75" customHeight="1">
      <c r="B11" s="1"/>
      <c r="C11" s="90"/>
      <c r="D11" s="1" t="s">
        <v>109</v>
      </c>
      <c r="E11" s="1"/>
      <c r="F11" s="1"/>
      <c r="G11" s="67" t="s">
        <v>110</v>
      </c>
      <c r="H11" s="90"/>
      <c r="I11" s="1"/>
      <c r="J11" s="1"/>
      <c r="K11" s="1" t="s">
        <v>111</v>
      </c>
      <c r="L11" s="90"/>
      <c r="M11" s="90"/>
      <c r="N11" s="90"/>
    </row>
    <row r="12" spans="2:14" ht="13.5" customHeight="1">
      <c r="B12" s="1"/>
      <c r="C12" s="1" t="s">
        <v>77</v>
      </c>
      <c r="D12" s="1" t="s">
        <v>112</v>
      </c>
      <c r="E12" s="1" t="s">
        <v>113</v>
      </c>
      <c r="F12" s="1"/>
      <c r="G12" s="1" t="s">
        <v>112</v>
      </c>
      <c r="H12" s="1" t="s">
        <v>113</v>
      </c>
      <c r="I12" s="1"/>
      <c r="J12" s="1"/>
      <c r="K12" s="1" t="s">
        <v>112</v>
      </c>
      <c r="L12" s="1" t="s">
        <v>113</v>
      </c>
      <c r="M12" s="90"/>
      <c r="N12" s="90"/>
    </row>
    <row r="13" spans="2:14" ht="20.25" customHeight="1">
      <c r="B13" s="1" t="s">
        <v>114</v>
      </c>
      <c r="C13" s="77" t="s">
        <v>27</v>
      </c>
      <c r="D13" s="77">
        <v>2003</v>
      </c>
      <c r="E13" s="77">
        <v>4</v>
      </c>
      <c r="F13" s="5"/>
      <c r="G13" s="77">
        <v>15</v>
      </c>
      <c r="H13" s="77">
        <v>3</v>
      </c>
      <c r="I13" s="5"/>
      <c r="J13" s="5"/>
      <c r="K13" s="64">
        <f>IF(OR(C13="",D13="",E13="",D5="",AND(D5="",D7="")),"",IF(E9-E13&lt;0,D9-D13-1,D9-D13))</f>
        <v>16</v>
      </c>
      <c r="L13" s="64">
        <f>IF(OR(C13="",D13="",E13="",D5="",AND(D5="",D7="")),"",IF(E9-E13&lt;0,E9-E13+12,E9-E13))</f>
        <v>6</v>
      </c>
      <c r="M13" s="1"/>
      <c r="N13" s="1" t="s">
        <v>115</v>
      </c>
    </row>
    <row r="14" spans="2:14" ht="22.5" customHeight="1">
      <c r="B14" s="90"/>
      <c r="C14" s="90"/>
      <c r="D14" s="90"/>
      <c r="E14" s="90"/>
      <c r="F14" s="90"/>
      <c r="G14" s="90"/>
      <c r="H14" s="90"/>
      <c r="I14" s="5"/>
      <c r="J14" s="5"/>
      <c r="K14" s="6"/>
      <c r="L14" s="6"/>
      <c r="M14" s="1"/>
      <c r="N14" s="1"/>
    </row>
    <row r="15" spans="2:14" ht="12.75" customHeight="1">
      <c r="B15" s="90"/>
      <c r="C15" s="90"/>
      <c r="D15" s="90"/>
      <c r="E15" s="1"/>
      <c r="F15" s="90"/>
      <c r="G15" s="1" t="s">
        <v>116</v>
      </c>
      <c r="H15" s="90"/>
      <c r="I15" s="5"/>
      <c r="J15" s="5"/>
      <c r="K15" s="6"/>
      <c r="L15" s="6"/>
      <c r="M15" s="1"/>
      <c r="N15" s="1"/>
    </row>
    <row r="16" spans="2:14" ht="12.75" customHeight="1">
      <c r="B16" s="90"/>
      <c r="C16" s="90"/>
      <c r="D16" s="1" t="s">
        <v>109</v>
      </c>
      <c r="E16" s="1"/>
      <c r="F16" s="90"/>
      <c r="G16" s="1" t="s">
        <v>117</v>
      </c>
      <c r="H16" s="90"/>
      <c r="I16" s="90"/>
      <c r="J16" s="90"/>
      <c r="K16" s="1" t="s">
        <v>118</v>
      </c>
      <c r="L16" s="90"/>
      <c r="M16" s="90"/>
      <c r="N16" s="90"/>
    </row>
    <row r="17" spans="2:14" ht="13.5" customHeight="1">
      <c r="B17" s="90"/>
      <c r="C17" s="1" t="s">
        <v>77</v>
      </c>
      <c r="D17" s="1" t="s">
        <v>112</v>
      </c>
      <c r="E17" s="1" t="s">
        <v>113</v>
      </c>
      <c r="F17" s="90"/>
      <c r="G17" s="1" t="s">
        <v>112</v>
      </c>
      <c r="H17" s="1" t="s">
        <v>113</v>
      </c>
      <c r="I17" s="90"/>
      <c r="J17" s="90"/>
      <c r="K17" s="1" t="s">
        <v>112</v>
      </c>
      <c r="L17" s="1" t="s">
        <v>113</v>
      </c>
      <c r="M17" s="90"/>
      <c r="N17" s="90"/>
    </row>
    <row r="18" spans="2:14" ht="21" customHeight="1">
      <c r="B18" s="1" t="s">
        <v>119</v>
      </c>
      <c r="C18" s="77" t="s">
        <v>12</v>
      </c>
      <c r="D18" s="63">
        <f>IF(D5="","",VALUE(MID(D5,9,4)))</f>
        <v>1983</v>
      </c>
      <c r="E18" s="63">
        <f>IF(D5="","",VALUE(MID(D5,13,2)))</f>
        <v>1</v>
      </c>
      <c r="F18" s="5"/>
      <c r="G18" s="78">
        <v>0</v>
      </c>
      <c r="H18" s="78">
        <v>0</v>
      </c>
      <c r="I18" s="5"/>
      <c r="J18" s="5"/>
      <c r="K18" s="77">
        <v>0</v>
      </c>
      <c r="L18" s="77">
        <v>0</v>
      </c>
      <c r="M18" s="90"/>
      <c r="N18" s="1" t="s">
        <v>120</v>
      </c>
    </row>
    <row r="19" spans="2:14" ht="13.5" customHeight="1">
      <c r="B19" s="1"/>
      <c r="C19" s="90"/>
      <c r="D19" s="90"/>
      <c r="E19" s="1"/>
      <c r="F19" s="90"/>
      <c r="G19" s="90"/>
      <c r="H19" s="90"/>
      <c r="I19" s="90"/>
      <c r="J19" s="90"/>
      <c r="K19" s="90"/>
      <c r="L19" s="90"/>
      <c r="M19" s="90"/>
      <c r="N19" s="90"/>
    </row>
    <row r="20" spans="2:14" ht="4.5" customHeight="1">
      <c r="B20" s="1"/>
      <c r="C20" s="90"/>
      <c r="D20" s="90"/>
      <c r="E20" s="1"/>
      <c r="F20" s="90"/>
      <c r="G20" s="90"/>
      <c r="H20" s="90"/>
      <c r="I20" s="90"/>
      <c r="J20" s="90"/>
      <c r="K20" s="90"/>
      <c r="L20" s="90"/>
      <c r="M20" s="90"/>
      <c r="N20" s="90"/>
    </row>
    <row r="21" spans="2:14" ht="12.75" customHeight="1">
      <c r="B21" s="7" t="s">
        <v>121</v>
      </c>
      <c r="C21" s="90"/>
      <c r="D21" s="90"/>
      <c r="E21" s="1"/>
      <c r="F21" s="90"/>
      <c r="G21" s="90"/>
      <c r="H21" s="90"/>
      <c r="I21" s="90"/>
      <c r="J21" s="90"/>
      <c r="K21" s="90"/>
      <c r="L21" s="90"/>
      <c r="M21" s="90"/>
      <c r="N21" s="90"/>
    </row>
    <row r="22" spans="2:14" ht="10.5" customHeight="1">
      <c r="B22" s="1"/>
      <c r="C22" s="90"/>
      <c r="D22" s="1"/>
      <c r="E22" s="1"/>
      <c r="F22" s="1"/>
      <c r="G22" s="1"/>
      <c r="H22" s="90"/>
      <c r="I22" s="1"/>
      <c r="J22" s="1"/>
      <c r="K22" s="1"/>
      <c r="L22" s="90"/>
      <c r="M22" s="90"/>
      <c r="N22" s="90"/>
    </row>
    <row r="23" spans="2:14" ht="13.5" customHeight="1">
      <c r="B23" s="1"/>
      <c r="C23" s="90"/>
      <c r="D23" s="1"/>
      <c r="E23" s="1"/>
      <c r="F23" s="1"/>
      <c r="G23" s="1" t="s">
        <v>122</v>
      </c>
      <c r="H23" s="90"/>
      <c r="I23" s="1"/>
      <c r="J23" s="1"/>
      <c r="K23" s="1"/>
      <c r="L23" s="90"/>
      <c r="M23" s="90"/>
      <c r="N23" s="90"/>
    </row>
    <row r="24" spans="2:14" ht="21" customHeight="1">
      <c r="B24" s="1" t="s">
        <v>175</v>
      </c>
      <c r="C24" s="1"/>
      <c r="D24" s="79">
        <f>IF(OR(C13="",D13="",E13="",D5="",D18="",E18="",AND(D5="",D7="")),"",IF(E9-E18-L18&lt;0,D9-D18-K18-1,IF(E9-E18-L18&gt;12,D9-D18-K18+1,D9-D18-K18)))</f>
        <v>36</v>
      </c>
      <c r="E24" s="79">
        <f>(IF(OR(C13="",D13="",E13="",D5="",D18="",E18="",AND(D5="",D7="")),"",IF(E9-E18-L18&lt;0,E9-E18-L18+12,IF(E9-E18-L18&gt;11,E9-E18-L18-12,E9-E18-L18))))+1</f>
        <v>10</v>
      </c>
      <c r="F24" s="1"/>
      <c r="G24" s="90"/>
      <c r="H24" s="1"/>
      <c r="I24" s="1"/>
      <c r="J24" s="105" t="s">
        <v>123</v>
      </c>
      <c r="K24" s="98"/>
      <c r="L24" s="1"/>
      <c r="M24" s="8"/>
      <c r="N24" s="1" t="s">
        <v>124</v>
      </c>
    </row>
    <row r="25" spans="2:14" ht="21" customHeight="1" thickTop="1" thickBot="1">
      <c r="B25" s="1" t="s">
        <v>125</v>
      </c>
      <c r="C25" s="90"/>
      <c r="D25" s="80">
        <f>IF(OR(C13="",D13="",E13="",D5="",D18="",E18="",AND(D5="",D7="")),"",IF(E9-E18+H18-L18&lt;0,D9-D18+G18-K18-1,IF(E9-E18+H18-L18&gt;12,D9-D18+G18-K18+1,D9-D18+G18-K18)))</f>
        <v>36</v>
      </c>
      <c r="E25" s="80">
        <f>IF(OR(C13="",D13="",E13="",D5="",D18="",E18="",AND(D5="",D7="")),"",IF(E9-E18+H18-L18+1&lt;0,E9-E18+H18-L18+12+1,IF(E9-E18+H18-L18+1&gt;11,E9-E18+H18-L18+1-12,E9-E18+H18-L18+1)))</f>
        <v>10</v>
      </c>
      <c r="F25" s="90"/>
      <c r="G25" s="67" t="s">
        <v>126</v>
      </c>
      <c r="H25" s="90"/>
      <c r="I25" s="90"/>
      <c r="J25" s="6">
        <f>IF(OR(C13="",C18="",D13="",E13="",D5="",D18="",E18="",D24="",E24="",AND(D5="",D7="")),"",VLOOKUP(C18&amp;LEFT(C13,1),REF!$A$22:$C$46,2))</f>
        <v>5</v>
      </c>
      <c r="K25" s="6">
        <f>IF(OR(C13="",C18="",D13="",E13="",D5="",D18="",E18="",D24="",E24="",AND(D5="",D7="")),"",0)</f>
        <v>0</v>
      </c>
      <c r="L25" s="90"/>
      <c r="M25" s="90"/>
      <c r="N25" s="1" t="s">
        <v>127</v>
      </c>
    </row>
    <row r="26" spans="2:14" ht="21.75" customHeight="1" thickTop="1" thickBot="1">
      <c r="B26" s="1" t="s">
        <v>128</v>
      </c>
      <c r="C26" s="90"/>
      <c r="D26" s="9">
        <f>IF(OR(C13="",D13="",E13="",D5="",D18="",E18="",D24="",E24="",G13="",H13="",AND(D5="",D7="")),"",IF(L13+H13&gt;11,K13+G13+1,K13+G13))</f>
        <v>31</v>
      </c>
      <c r="E26" s="9">
        <f>IF(OR(C13="",D13="",E13="",D5="",D18="",E18="",D24="",E24="",G13="",H13="",AND(D5="",D7="")),"",IF(L13+H13&gt;11,L13+H13-12,L13+H13))</f>
        <v>9</v>
      </c>
      <c r="F26" s="90"/>
      <c r="G26" s="69" t="s">
        <v>129</v>
      </c>
      <c r="H26" s="90"/>
      <c r="I26" s="90"/>
      <c r="J26" s="11">
        <f>IF(OR(C13="",C18="",D13="",E13="",D5="",D18="",E18="",D24="",E24="",AND(D5="",D7="")),"",D25-J25)</f>
        <v>31</v>
      </c>
      <c r="K26" s="11">
        <f>IF(OR(C13="",C18="",D13="",E13="",D5="",D18="",E18="",D24="",E24="",AND(D5="",D7="")),"",E25-1)</f>
        <v>9</v>
      </c>
      <c r="L26" s="90"/>
      <c r="M26" s="90"/>
      <c r="N26" s="1" t="s">
        <v>130</v>
      </c>
    </row>
    <row r="27" spans="2:14" ht="21.75" customHeight="1" thickTop="1" thickBot="1">
      <c r="B27" s="90"/>
      <c r="C27" s="90"/>
      <c r="D27" s="90"/>
      <c r="E27" s="1"/>
      <c r="F27" s="90"/>
      <c r="G27" s="67" t="s">
        <v>131</v>
      </c>
      <c r="H27" s="90"/>
      <c r="I27" s="90"/>
      <c r="J27" s="90"/>
      <c r="K27" s="90"/>
      <c r="L27" s="90"/>
      <c r="M27" s="90"/>
      <c r="N27" s="90"/>
    </row>
    <row r="28" spans="2:14" ht="33.75" customHeight="1" thickTop="1" thickBot="1">
      <c r="B28" s="90"/>
      <c r="C28" s="90"/>
      <c r="D28" s="90"/>
      <c r="E28" s="1"/>
      <c r="F28" s="90"/>
      <c r="G28" s="90"/>
      <c r="H28" s="90"/>
      <c r="I28" s="90"/>
      <c r="J28" s="10" t="s">
        <v>132</v>
      </c>
      <c r="K28" s="103">
        <f>IF(AND(C13&lt;&gt;"",J26&lt;&gt;""),VLOOKUP(C13&amp;J26,gapok!$A$7:$D$533,gapok!$D$1),"")</f>
        <v>4077000</v>
      </c>
      <c r="L28" s="104"/>
      <c r="M28" s="90"/>
      <c r="N28" s="90"/>
    </row>
    <row r="29" spans="2:14" ht="12.75" customHeight="1" thickTop="1">
      <c r="B29" s="90"/>
      <c r="C29" s="90"/>
      <c r="D29" s="90"/>
      <c r="E29" s="1"/>
      <c r="F29" s="90"/>
      <c r="G29" s="90"/>
      <c r="H29" s="90"/>
      <c r="I29" s="90"/>
      <c r="J29" s="90"/>
      <c r="K29" s="90"/>
      <c r="L29" s="90"/>
      <c r="M29" s="90"/>
      <c r="N29" s="90"/>
    </row>
    <row r="30" spans="2:14" ht="12.75" customHeight="1">
      <c r="B30" s="90"/>
      <c r="C30" s="90"/>
      <c r="D30" s="90"/>
      <c r="E30" s="1"/>
      <c r="F30" s="90"/>
      <c r="G30" s="90"/>
      <c r="H30" s="69"/>
      <c r="I30" s="90"/>
      <c r="J30" s="90"/>
      <c r="K30" s="90"/>
      <c r="L30" s="90"/>
      <c r="M30" s="90"/>
      <c r="N30" s="90"/>
    </row>
    <row r="31" spans="2:14" ht="12.75" customHeight="1">
      <c r="B31" s="90"/>
      <c r="C31" s="90"/>
      <c r="D31" s="90"/>
      <c r="E31" s="1"/>
      <c r="F31" s="90"/>
      <c r="G31" s="90"/>
      <c r="H31" s="90"/>
      <c r="I31" s="90"/>
      <c r="J31" s="90"/>
      <c r="K31" s="90"/>
      <c r="L31" s="90"/>
      <c r="M31" s="90"/>
      <c r="N31" s="90"/>
    </row>
    <row r="32" spans="2:14" ht="12.75" customHeight="1">
      <c r="B32" s="90"/>
      <c r="C32" s="90"/>
      <c r="D32" s="90"/>
      <c r="E32" s="1"/>
      <c r="F32" s="90"/>
      <c r="G32" s="90"/>
      <c r="H32" s="90"/>
      <c r="I32" s="90"/>
      <c r="J32" s="90"/>
      <c r="K32" s="90"/>
      <c r="L32" s="90"/>
      <c r="M32" s="90"/>
      <c r="N32" s="90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  <row r="996" spans="5:5" ht="12.75" customHeight="1">
      <c r="E996" s="1"/>
    </row>
    <row r="997" spans="5:5" ht="12.75" customHeight="1">
      <c r="E997" s="1"/>
    </row>
    <row r="998" spans="5:5" ht="12.75" customHeight="1">
      <c r="E998" s="1"/>
    </row>
    <row r="999" spans="5:5" ht="12.75" customHeight="1">
      <c r="E999" s="1"/>
    </row>
    <row r="1000" spans="5:5" ht="12.75" customHeight="1">
      <c r="E1000" s="1"/>
    </row>
  </sheetData>
  <mergeCells count="3">
    <mergeCell ref="D7:E7"/>
    <mergeCell ref="K28:L28"/>
    <mergeCell ref="J24:K24"/>
  </mergeCells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selection activeCell="N20" sqref="N20"/>
    </sheetView>
  </sheetViews>
  <sheetFormatPr defaultColWidth="14.42578125" defaultRowHeight="15" customHeight="1"/>
  <cols>
    <col min="1" max="1" width="6.85546875" customWidth="1"/>
    <col min="2" max="2" width="9.140625" customWidth="1"/>
    <col min="3" max="3" width="4.7109375" customWidth="1"/>
    <col min="4" max="4" width="27.28515625" customWidth="1"/>
    <col min="5" max="5" width="3" customWidth="1"/>
    <col min="6" max="6" width="1.140625" customWidth="1"/>
    <col min="7" max="7" width="3" customWidth="1"/>
    <col min="8" max="8" width="1.140625" customWidth="1"/>
    <col min="9" max="9" width="5" customWidth="1"/>
    <col min="10" max="13" width="6" customWidth="1"/>
    <col min="14" max="14" width="27.28515625" customWidth="1"/>
    <col min="15" max="15" width="9.140625" customWidth="1"/>
    <col min="16" max="16" width="10.42578125" customWidth="1"/>
    <col min="17" max="29" width="9.140625" customWidth="1"/>
  </cols>
  <sheetData>
    <row r="1" spans="1:29">
      <c r="A1" s="81"/>
      <c r="B1" s="1" t="s">
        <v>133</v>
      </c>
      <c r="C1" s="114" t="s">
        <v>134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50"/>
      <c r="P1" s="82"/>
      <c r="Q1" s="1" t="s">
        <v>135</v>
      </c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ht="12.75" customHeight="1">
      <c r="A2" s="50"/>
      <c r="B2" s="1" t="s">
        <v>136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" t="s">
        <v>109</v>
      </c>
      <c r="Q2" s="1" t="s">
        <v>137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ht="12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1" t="s">
        <v>138</v>
      </c>
      <c r="Q3" s="1" t="s">
        <v>112</v>
      </c>
      <c r="R3" s="1" t="s">
        <v>139</v>
      </c>
      <c r="S3" s="1" t="s">
        <v>140</v>
      </c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ht="12.75" customHeight="1">
      <c r="A4" s="1" t="s">
        <v>141</v>
      </c>
      <c r="B4" s="1" t="s">
        <v>12</v>
      </c>
      <c r="C4" s="50"/>
      <c r="D4" s="50" t="s">
        <v>97</v>
      </c>
      <c r="E4" s="50" t="s">
        <v>142</v>
      </c>
      <c r="F4" s="7"/>
      <c r="G4" s="112"/>
      <c r="H4" s="102"/>
      <c r="I4" s="102"/>
      <c r="J4" s="102"/>
      <c r="K4" s="102"/>
      <c r="L4" s="102"/>
      <c r="M4" s="102"/>
      <c r="N4" s="102"/>
      <c r="O4" s="50"/>
      <c r="P4" s="1" t="s">
        <v>143</v>
      </c>
      <c r="Q4" s="1" t="s">
        <v>144</v>
      </c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9" ht="12.75" customHeight="1">
      <c r="A5" s="50"/>
      <c r="B5" s="1" t="s">
        <v>15</v>
      </c>
      <c r="C5" s="50"/>
      <c r="D5" s="50" t="s">
        <v>145</v>
      </c>
      <c r="E5" s="50" t="s">
        <v>142</v>
      </c>
      <c r="F5" s="1"/>
      <c r="G5" s="112"/>
      <c r="H5" s="102"/>
      <c r="I5" s="102"/>
      <c r="J5" s="102"/>
      <c r="K5" s="102"/>
      <c r="L5" s="102"/>
      <c r="M5" s="102"/>
      <c r="N5" s="102"/>
      <c r="O5" s="50"/>
      <c r="P5" s="83" t="s">
        <v>146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</row>
    <row r="6" spans="1:29" ht="12.75" customHeight="1">
      <c r="A6" s="50"/>
      <c r="B6" s="1" t="s">
        <v>147</v>
      </c>
      <c r="C6" s="50"/>
      <c r="D6" s="1" t="s">
        <v>148</v>
      </c>
      <c r="E6" s="50" t="s">
        <v>142</v>
      </c>
      <c r="F6" s="1"/>
      <c r="G6" s="113"/>
      <c r="H6" s="102"/>
      <c r="I6" s="102"/>
      <c r="J6" s="102"/>
      <c r="K6" s="102"/>
      <c r="L6" s="102"/>
      <c r="M6" s="102"/>
      <c r="N6" s="102"/>
      <c r="O6" s="50"/>
      <c r="P6" s="83" t="s">
        <v>149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ht="12.75" customHeight="1">
      <c r="A7" s="50"/>
      <c r="B7" s="50"/>
      <c r="C7" s="50"/>
      <c r="D7" s="1" t="s">
        <v>150</v>
      </c>
      <c r="E7" s="1" t="s">
        <v>142</v>
      </c>
      <c r="F7" s="1"/>
      <c r="G7" s="113"/>
      <c r="H7" s="102"/>
      <c r="I7" s="102"/>
      <c r="J7" s="102"/>
      <c r="K7" s="102"/>
      <c r="L7" s="102"/>
      <c r="M7" s="102"/>
      <c r="N7" s="102"/>
      <c r="O7" s="50"/>
      <c r="P7" s="83" t="s">
        <v>151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</row>
    <row r="8" spans="1:29" ht="12.7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</row>
    <row r="9" spans="1:29" ht="16.5" customHeight="1">
      <c r="A9" s="50"/>
      <c r="B9" s="50"/>
      <c r="C9" s="107" t="s">
        <v>152</v>
      </c>
      <c r="D9" s="107" t="s">
        <v>153</v>
      </c>
      <c r="E9" s="110" t="s">
        <v>109</v>
      </c>
      <c r="F9" s="118"/>
      <c r="G9" s="118"/>
      <c r="H9" s="118"/>
      <c r="I9" s="111"/>
      <c r="J9" s="115" t="s">
        <v>138</v>
      </c>
      <c r="K9" s="116"/>
      <c r="L9" s="116"/>
      <c r="M9" s="117"/>
      <c r="N9" s="107" t="s">
        <v>143</v>
      </c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</row>
    <row r="10" spans="1:29" ht="16.5" customHeight="1">
      <c r="A10" s="50"/>
      <c r="B10" s="50"/>
      <c r="C10" s="108"/>
      <c r="D10" s="108"/>
      <c r="E10" s="119"/>
      <c r="F10" s="98"/>
      <c r="G10" s="98"/>
      <c r="H10" s="98"/>
      <c r="I10" s="120"/>
      <c r="J10" s="110" t="s">
        <v>154</v>
      </c>
      <c r="K10" s="111"/>
      <c r="L10" s="110" t="s">
        <v>155</v>
      </c>
      <c r="M10" s="111"/>
      <c r="N10" s="108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</row>
    <row r="11" spans="1:29" ht="16.5" customHeight="1">
      <c r="A11" s="50"/>
      <c r="B11" s="50"/>
      <c r="C11" s="109"/>
      <c r="D11" s="109"/>
      <c r="E11" s="121"/>
      <c r="F11" s="122"/>
      <c r="G11" s="122"/>
      <c r="H11" s="122"/>
      <c r="I11" s="123"/>
      <c r="J11" s="51" t="s">
        <v>112</v>
      </c>
      <c r="K11" s="51" t="s">
        <v>113</v>
      </c>
      <c r="L11" s="51" t="s">
        <v>112</v>
      </c>
      <c r="M11" s="51" t="s">
        <v>113</v>
      </c>
      <c r="N11" s="109"/>
      <c r="O11" s="1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</row>
    <row r="12" spans="1:29" ht="25.5" customHeight="1">
      <c r="A12" s="52">
        <v>0</v>
      </c>
      <c r="B12" s="81"/>
      <c r="C12" s="84" t="str">
        <f t="shared" ref="C12:C23" si="0">IF(B12&lt;&gt;"",C11+1,"")</f>
        <v/>
      </c>
      <c r="D12" s="85" t="str">
        <f>IF(B12="","",IF(A12=0,VLOOKUP(B12,REF!$A$1:$C$17,2),IF(A12=1,VLOOKUP(B12,REF!$A$1:$C$17,3)&amp;" ("&amp;VLOOKUP(B12,REF!$A$1:$C$17,2)&amp;")",IF(A12=2,VLOOKUP(B12,REF!$A$1:$C$17,3)&amp;" ("&amp;VLOOKUP(B12,REF!$A$1:$C$17,2)&amp;")/ KP Pengabdian","Pensiun"))))</f>
        <v/>
      </c>
      <c r="E12" s="86" t="str">
        <f t="shared" ref="E12:E23" si="1">IF(B12&lt;&gt;"",1,"")</f>
        <v/>
      </c>
      <c r="F12" s="53" t="s">
        <v>156</v>
      </c>
      <c r="G12" s="53" t="str">
        <f>IF(ISERR(VALUE(MID(G5,13,2))),"",VALUE(MID(G5,13,2)))</f>
        <v/>
      </c>
      <c r="H12" s="53" t="s">
        <v>156</v>
      </c>
      <c r="I12" s="87" t="str">
        <f>IF(ISERR(VALUE(MID(G5,9,4))),"",VALUE(MID(G5,9,4)))</f>
        <v/>
      </c>
      <c r="J12" s="54">
        <v>0</v>
      </c>
      <c r="K12" s="54">
        <v>0</v>
      </c>
      <c r="L12" s="88">
        <f t="shared" ref="L12:M12" si="2">J12</f>
        <v>0</v>
      </c>
      <c r="M12" s="88">
        <f t="shared" si="2"/>
        <v>0</v>
      </c>
      <c r="N12" s="55"/>
      <c r="O12" s="50"/>
      <c r="P12" s="52" t="s">
        <v>157</v>
      </c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</row>
    <row r="13" spans="1:29" ht="25.5" customHeight="1">
      <c r="A13" s="50">
        <v>1</v>
      </c>
      <c r="B13" s="81"/>
      <c r="C13" s="56" t="str">
        <f t="shared" si="0"/>
        <v/>
      </c>
      <c r="D13" s="85" t="str">
        <f>IF(B13="","",IF(A13=0,VLOOKUP(B13,REF!$A$1:$C$17,2),IF(A13=1,VLOOKUP(B13,REF!$A$1:$C$17,3)&amp;" ("&amp;VLOOKUP(B13,REF!$A$1:$C$17,2)&amp;")",IF(A13=2,VLOOKUP(B13,REF!$A$1:$C$17,3)&amp;" ("&amp;VLOOKUP(B13,REF!$A$1:$C$17,2)&amp;")/ KP Pengabdian","Pensiun"))))</f>
        <v/>
      </c>
      <c r="E13" s="57" t="str">
        <f t="shared" si="1"/>
        <v/>
      </c>
      <c r="F13" s="89" t="s">
        <v>156</v>
      </c>
      <c r="G13" s="89" t="s">
        <v>158</v>
      </c>
      <c r="H13" s="89" t="s">
        <v>156</v>
      </c>
      <c r="I13" s="55"/>
      <c r="J13" s="58">
        <f t="shared" ref="J13:J24" si="3">IF(OR(G12="",I12="",I13=0),0,IF(G13-G12&lt;0,I13-I12-1,I13-I12))</f>
        <v>0</v>
      </c>
      <c r="K13" s="58">
        <f t="shared" ref="K13:K24" si="4">IF(OR(G12="",G13="",I12=""),0,IF(G13-G12&lt;0,G13-G12+12,G13-G12))</f>
        <v>0</v>
      </c>
      <c r="L13" s="58">
        <f t="shared" ref="L13:L24" si="5">IF(K13+M12&lt;12,IF(AND(LEFT(B12,1)="1",LEFT(B13,1)="2"),L12+J13-6,IF(AND(LEFT(B12,1)="2",LEFT(B13,1)="3"),L12+J13-5,L12+J13)),IF(AND(LEFT(B12,1)="1",LEFT(B13,1)="2"),L12+J13-6+1,IF(AND(LEFT(B12,1)="2",LEFT(B13,1)="3"),L12+J13-5+1,L12+J13+1)))</f>
        <v>0</v>
      </c>
      <c r="M13" s="58">
        <f t="shared" ref="M13:M25" si="6">IF(K13+M12&gt;11,K13+M12-12,K13+M12)</f>
        <v>0</v>
      </c>
      <c r="N13" s="55"/>
      <c r="O13" s="50"/>
      <c r="P13" s="1" t="s">
        <v>159</v>
      </c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</row>
    <row r="14" spans="1:29" ht="25.5" customHeight="1">
      <c r="A14" s="50">
        <v>1</v>
      </c>
      <c r="B14" s="81"/>
      <c r="C14" s="56" t="str">
        <f t="shared" si="0"/>
        <v/>
      </c>
      <c r="D14" s="85" t="str">
        <f>IF(B14="","",IF(A14=0,VLOOKUP(B14,REF!$A$1:$C$17,2),IF(A14=1,VLOOKUP(B14,REF!$A$1:$C$17,3)&amp;" ("&amp;VLOOKUP(B14,REF!$A$1:$C$17,2)&amp;")",IF(A14=2,VLOOKUP(B14,REF!$A$1:$C$17,3)&amp;" ("&amp;VLOOKUP(B14,REF!$A$1:$C$17,2)&amp;")/ KP Pengabdian","Pensiun"))))</f>
        <v/>
      </c>
      <c r="E14" s="57" t="str">
        <f t="shared" si="1"/>
        <v/>
      </c>
      <c r="F14" s="89" t="s">
        <v>156</v>
      </c>
      <c r="G14" s="89" t="s">
        <v>158</v>
      </c>
      <c r="H14" s="89" t="s">
        <v>156</v>
      </c>
      <c r="I14" s="55"/>
      <c r="J14" s="58">
        <f t="shared" si="3"/>
        <v>0</v>
      </c>
      <c r="K14" s="58">
        <f t="shared" si="4"/>
        <v>0</v>
      </c>
      <c r="L14" s="58">
        <f t="shared" si="5"/>
        <v>0</v>
      </c>
      <c r="M14" s="58">
        <f t="shared" si="6"/>
        <v>0</v>
      </c>
      <c r="N14" s="55"/>
      <c r="O14" s="50"/>
      <c r="P14" s="1" t="s">
        <v>160</v>
      </c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pans="1:29" ht="25.5" customHeight="1">
      <c r="A15" s="50">
        <v>1</v>
      </c>
      <c r="B15" s="81"/>
      <c r="C15" s="56" t="str">
        <f t="shared" si="0"/>
        <v/>
      </c>
      <c r="D15" s="85" t="str">
        <f>IF(B15="","",IF(A15=0,VLOOKUP(B15,REF!$A$1:$C$17,2),IF(A15=1,VLOOKUP(B15,REF!$A$1:$C$17,3)&amp;" ("&amp;VLOOKUP(B15,REF!$A$1:$C$17,2)&amp;")",IF(A15=2,VLOOKUP(B15,REF!$A$1:$C$17,3)&amp;" ("&amp;VLOOKUP(B15,REF!$A$1:$C$17,2)&amp;")/ KP Pengabdian","Pensiun"))))</f>
        <v/>
      </c>
      <c r="E15" s="57" t="str">
        <f t="shared" si="1"/>
        <v/>
      </c>
      <c r="F15" s="89" t="s">
        <v>156</v>
      </c>
      <c r="G15" s="89" t="s">
        <v>158</v>
      </c>
      <c r="H15" s="89" t="s">
        <v>156</v>
      </c>
      <c r="I15" s="55"/>
      <c r="J15" s="58">
        <f t="shared" si="3"/>
        <v>0</v>
      </c>
      <c r="K15" s="58">
        <f t="shared" si="4"/>
        <v>0</v>
      </c>
      <c r="L15" s="58">
        <f t="shared" si="5"/>
        <v>0</v>
      </c>
      <c r="M15" s="58">
        <f t="shared" si="6"/>
        <v>0</v>
      </c>
      <c r="N15" s="55"/>
      <c r="O15" s="50"/>
      <c r="P15" s="1" t="s">
        <v>160</v>
      </c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</row>
    <row r="16" spans="1:29" ht="25.5" customHeight="1">
      <c r="A16" s="50">
        <v>1</v>
      </c>
      <c r="B16" s="81"/>
      <c r="C16" s="56" t="str">
        <f t="shared" si="0"/>
        <v/>
      </c>
      <c r="D16" s="85" t="str">
        <f>IF(B16="","",IF(A16=0,VLOOKUP(B16,REF!$A$1:$C$17,2),IF(A16=1,VLOOKUP(B16,REF!$A$1:$C$17,3)&amp;" ("&amp;VLOOKUP(B16,REF!$A$1:$C$17,2)&amp;")",IF(A16=2,VLOOKUP(B16,REF!$A$1:$C$17,3)&amp;" ("&amp;VLOOKUP(B16,REF!$A$1:$C$17,2)&amp;")/ KP Pengabdian","Pensiun"))))</f>
        <v/>
      </c>
      <c r="E16" s="57" t="str">
        <f t="shared" si="1"/>
        <v/>
      </c>
      <c r="F16" s="89" t="s">
        <v>156</v>
      </c>
      <c r="G16" s="89" t="s">
        <v>158</v>
      </c>
      <c r="H16" s="89" t="s">
        <v>156</v>
      </c>
      <c r="I16" s="55"/>
      <c r="J16" s="58">
        <f t="shared" si="3"/>
        <v>0</v>
      </c>
      <c r="K16" s="58">
        <f t="shared" si="4"/>
        <v>0</v>
      </c>
      <c r="L16" s="58">
        <f t="shared" si="5"/>
        <v>0</v>
      </c>
      <c r="M16" s="58">
        <f t="shared" si="6"/>
        <v>0</v>
      </c>
      <c r="N16" s="55"/>
      <c r="O16" s="50"/>
      <c r="P16" s="1" t="s">
        <v>160</v>
      </c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</row>
    <row r="17" spans="1:29" ht="25.5" customHeight="1">
      <c r="A17" s="50">
        <v>1</v>
      </c>
      <c r="B17" s="81"/>
      <c r="C17" s="56" t="str">
        <f t="shared" si="0"/>
        <v/>
      </c>
      <c r="D17" s="85" t="str">
        <f>IF(B17="","",IF(A17=0,VLOOKUP(B17,REF!$A$1:$C$17,2),IF(A17=1,VLOOKUP(B17,REF!$A$1:$C$17,3)&amp;" ("&amp;VLOOKUP(B17,REF!$A$1:$C$17,2)&amp;")",IF(A17=2,VLOOKUP(B17,REF!$A$1:$C$17,3)&amp;" ("&amp;VLOOKUP(B17,REF!$A$1:$C$17,2)&amp;")/ KP Pengabdian","Pensiun"))))</f>
        <v/>
      </c>
      <c r="E17" s="57" t="str">
        <f t="shared" si="1"/>
        <v/>
      </c>
      <c r="F17" s="89" t="s">
        <v>156</v>
      </c>
      <c r="G17" s="89" t="s">
        <v>158</v>
      </c>
      <c r="H17" s="89" t="s">
        <v>156</v>
      </c>
      <c r="I17" s="55"/>
      <c r="J17" s="58">
        <f t="shared" si="3"/>
        <v>0</v>
      </c>
      <c r="K17" s="58">
        <f t="shared" si="4"/>
        <v>0</v>
      </c>
      <c r="L17" s="58">
        <f t="shared" si="5"/>
        <v>0</v>
      </c>
      <c r="M17" s="58">
        <f t="shared" si="6"/>
        <v>0</v>
      </c>
      <c r="N17" s="55"/>
      <c r="O17" s="50"/>
      <c r="P17" s="1" t="s">
        <v>160</v>
      </c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25.5" customHeight="1">
      <c r="A18" s="50">
        <v>1</v>
      </c>
      <c r="B18" s="81"/>
      <c r="C18" s="56" t="str">
        <f t="shared" si="0"/>
        <v/>
      </c>
      <c r="D18" s="85" t="str">
        <f>IF(B18="","",IF(A18=0,VLOOKUP(B18,REF!$A$1:$C$17,2),IF(A18=1,VLOOKUP(B18,REF!$A$1:$C$17,3)&amp;" ("&amp;VLOOKUP(B18,REF!$A$1:$C$17,2)&amp;")",IF(A18=2,VLOOKUP(B18,REF!$A$1:$C$17,3)&amp;" ("&amp;VLOOKUP(B18,REF!$A$1:$C$17,2)&amp;")/ KP Pengabdian","Pensiun"))))</f>
        <v/>
      </c>
      <c r="E18" s="57" t="str">
        <f t="shared" si="1"/>
        <v/>
      </c>
      <c r="F18" s="89" t="s">
        <v>156</v>
      </c>
      <c r="G18" s="89" t="s">
        <v>158</v>
      </c>
      <c r="H18" s="89" t="s">
        <v>156</v>
      </c>
      <c r="I18" s="55"/>
      <c r="J18" s="58">
        <f t="shared" si="3"/>
        <v>0</v>
      </c>
      <c r="K18" s="58">
        <f t="shared" si="4"/>
        <v>0</v>
      </c>
      <c r="L18" s="58">
        <f t="shared" si="5"/>
        <v>0</v>
      </c>
      <c r="M18" s="58">
        <f t="shared" si="6"/>
        <v>0</v>
      </c>
      <c r="N18" s="55"/>
      <c r="O18" s="50"/>
      <c r="P18" s="1" t="s">
        <v>160</v>
      </c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</row>
    <row r="19" spans="1:29" ht="25.5" customHeight="1">
      <c r="A19" s="50">
        <v>1</v>
      </c>
      <c r="B19" s="81"/>
      <c r="C19" s="56" t="str">
        <f t="shared" si="0"/>
        <v/>
      </c>
      <c r="D19" s="85" t="str">
        <f>IF(B19="","",IF(A19=0,VLOOKUP(B19,REF!$A$1:$C$17,2),IF(A19=1,VLOOKUP(B19,REF!$A$1:$C$17,3)&amp;" ("&amp;VLOOKUP(B19,REF!$A$1:$C$17,2)&amp;")",IF(A19=2,VLOOKUP(B19,REF!$A$1:$C$17,3)&amp;" ("&amp;VLOOKUP(B19,REF!$A$1:$C$17,2)&amp;")/ KP Pengabdian","Pensiun"))))</f>
        <v/>
      </c>
      <c r="E19" s="57" t="str">
        <f t="shared" si="1"/>
        <v/>
      </c>
      <c r="F19" s="89" t="s">
        <v>156</v>
      </c>
      <c r="G19" s="89" t="s">
        <v>158</v>
      </c>
      <c r="H19" s="89" t="s">
        <v>156</v>
      </c>
      <c r="I19" s="55"/>
      <c r="J19" s="58">
        <f t="shared" si="3"/>
        <v>0</v>
      </c>
      <c r="K19" s="58">
        <f t="shared" si="4"/>
        <v>0</v>
      </c>
      <c r="L19" s="58">
        <f t="shared" si="5"/>
        <v>0</v>
      </c>
      <c r="M19" s="58">
        <f t="shared" si="6"/>
        <v>0</v>
      </c>
      <c r="N19" s="55"/>
      <c r="O19" s="50"/>
      <c r="P19" s="1" t="s">
        <v>160</v>
      </c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</row>
    <row r="20" spans="1:29" ht="25.5" customHeight="1">
      <c r="A20" s="50">
        <v>1</v>
      </c>
      <c r="B20" s="81"/>
      <c r="C20" s="56" t="str">
        <f t="shared" si="0"/>
        <v/>
      </c>
      <c r="D20" s="85" t="str">
        <f>IF(B20="","",IF(A20=0,VLOOKUP(B20,REF!$A$1:$C$17,2),IF(A20=1,VLOOKUP(B20,REF!$A$1:$C$17,3)&amp;" ("&amp;VLOOKUP(B20,REF!$A$1:$C$17,2)&amp;")",IF(A20=2,VLOOKUP(B20,REF!$A$1:$C$17,3)&amp;" ("&amp;VLOOKUP(B20,REF!$A$1:$C$17,2)&amp;")/ KP Pengabdian","Pensiun"))))</f>
        <v/>
      </c>
      <c r="E20" s="57" t="str">
        <f t="shared" si="1"/>
        <v/>
      </c>
      <c r="F20" s="89" t="s">
        <v>156</v>
      </c>
      <c r="G20" s="89" t="s">
        <v>158</v>
      </c>
      <c r="H20" s="89" t="s">
        <v>156</v>
      </c>
      <c r="I20" s="55"/>
      <c r="J20" s="58">
        <f t="shared" si="3"/>
        <v>0</v>
      </c>
      <c r="K20" s="58">
        <f t="shared" si="4"/>
        <v>0</v>
      </c>
      <c r="L20" s="58">
        <f t="shared" si="5"/>
        <v>0</v>
      </c>
      <c r="M20" s="58">
        <f t="shared" si="6"/>
        <v>0</v>
      </c>
      <c r="N20" s="55"/>
      <c r="O20" s="50"/>
      <c r="P20" s="1" t="s">
        <v>160</v>
      </c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</row>
    <row r="21" spans="1:29" ht="25.5" customHeight="1">
      <c r="A21" s="50">
        <v>1</v>
      </c>
      <c r="B21" s="81"/>
      <c r="C21" s="56" t="str">
        <f t="shared" si="0"/>
        <v/>
      </c>
      <c r="D21" s="85" t="str">
        <f>IF(B21="","",IF(A21=0,VLOOKUP(B21,REF!$A$1:$C$17,2),IF(A21=1,VLOOKUP(B21,REF!$A$1:$C$17,3)&amp;" ("&amp;VLOOKUP(B21,REF!$A$1:$C$17,2)&amp;")",IF(A21=2,VLOOKUP(B21,REF!$A$1:$C$17,3)&amp;" ("&amp;VLOOKUP(B21,REF!$A$1:$C$17,2)&amp;")/ KP Pengabdian","Pensiun"))))</f>
        <v/>
      </c>
      <c r="E21" s="57" t="str">
        <f t="shared" si="1"/>
        <v/>
      </c>
      <c r="F21" s="89" t="s">
        <v>156</v>
      </c>
      <c r="G21" s="89" t="s">
        <v>158</v>
      </c>
      <c r="H21" s="89" t="s">
        <v>156</v>
      </c>
      <c r="I21" s="55"/>
      <c r="J21" s="58">
        <f t="shared" si="3"/>
        <v>0</v>
      </c>
      <c r="K21" s="58">
        <f t="shared" si="4"/>
        <v>0</v>
      </c>
      <c r="L21" s="58">
        <f t="shared" si="5"/>
        <v>0</v>
      </c>
      <c r="M21" s="58">
        <f t="shared" si="6"/>
        <v>0</v>
      </c>
      <c r="N21" s="55"/>
      <c r="O21" s="50"/>
      <c r="P21" s="1" t="s">
        <v>160</v>
      </c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</row>
    <row r="22" spans="1:29" ht="25.5" customHeight="1">
      <c r="A22" s="50">
        <v>1</v>
      </c>
      <c r="B22" s="81"/>
      <c r="C22" s="56" t="str">
        <f t="shared" si="0"/>
        <v/>
      </c>
      <c r="D22" s="85" t="str">
        <f>IF(B22="","",IF(A22=0,VLOOKUP(B22,REF!$A$1:$C$17,2),IF(A22=1,VLOOKUP(B22,REF!$A$1:$C$17,3)&amp;" ("&amp;VLOOKUP(B22,REF!$A$1:$C$17,2)&amp;")",IF(A22=2,VLOOKUP(B22,REF!$A$1:$C$17,3)&amp;" ("&amp;VLOOKUP(B22,REF!$A$1:$C$17,2)&amp;")/ KP Pengabdian","Pensiun"))))</f>
        <v/>
      </c>
      <c r="E22" s="57" t="str">
        <f t="shared" si="1"/>
        <v/>
      </c>
      <c r="F22" s="89" t="s">
        <v>156</v>
      </c>
      <c r="G22" s="89" t="s">
        <v>158</v>
      </c>
      <c r="H22" s="89" t="s">
        <v>156</v>
      </c>
      <c r="I22" s="55"/>
      <c r="J22" s="58">
        <f t="shared" si="3"/>
        <v>0</v>
      </c>
      <c r="K22" s="58">
        <f t="shared" si="4"/>
        <v>0</v>
      </c>
      <c r="L22" s="58">
        <f t="shared" si="5"/>
        <v>0</v>
      </c>
      <c r="M22" s="58">
        <f t="shared" si="6"/>
        <v>0</v>
      </c>
      <c r="N22" s="55"/>
      <c r="O22" s="50"/>
      <c r="P22" s="1" t="s">
        <v>160</v>
      </c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</row>
    <row r="23" spans="1:29" ht="25.5" customHeight="1">
      <c r="A23" s="50">
        <v>1</v>
      </c>
      <c r="B23" s="81"/>
      <c r="C23" s="56" t="str">
        <f t="shared" si="0"/>
        <v/>
      </c>
      <c r="D23" s="85" t="str">
        <f>IF(B23="","",IF(A23=0,VLOOKUP(B23,REF!$A$1:$C$17,2),IF(A23=1,VLOOKUP(B23,REF!$A$1:$C$17,3)&amp;" ("&amp;VLOOKUP(B23,REF!$A$1:$C$17,2)&amp;")",IF(A23=2,VLOOKUP(B23,REF!$A$1:$C$17,3)&amp;" ("&amp;VLOOKUP(B23,REF!$A$1:$C$17,2)&amp;")/ KP Pengabdian","Pensiun"))))</f>
        <v/>
      </c>
      <c r="E23" s="57" t="str">
        <f t="shared" si="1"/>
        <v/>
      </c>
      <c r="F23" s="89" t="s">
        <v>156</v>
      </c>
      <c r="G23" s="89" t="s">
        <v>158</v>
      </c>
      <c r="H23" s="89" t="s">
        <v>156</v>
      </c>
      <c r="I23" s="55"/>
      <c r="J23" s="58">
        <f t="shared" si="3"/>
        <v>0</v>
      </c>
      <c r="K23" s="58">
        <f t="shared" si="4"/>
        <v>0</v>
      </c>
      <c r="L23" s="58">
        <f t="shared" si="5"/>
        <v>0</v>
      </c>
      <c r="M23" s="58">
        <f t="shared" si="6"/>
        <v>0</v>
      </c>
      <c r="N23" s="55"/>
      <c r="O23" s="50"/>
      <c r="P23" s="1" t="s">
        <v>160</v>
      </c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</row>
    <row r="24" spans="1:29" ht="25.5" customHeight="1">
      <c r="A24" s="52">
        <v>2</v>
      </c>
      <c r="B24" s="81"/>
      <c r="C24" s="56">
        <f>MAX(C12:C23)+1</f>
        <v>1</v>
      </c>
      <c r="D24" s="85" t="str">
        <f>IF(B24="","",IF(A24=0,VLOOKUP(B24,REF!$A$1:$C$17,2),IF(A24=1,VLOOKUP(B24,REF!$A$1:$C$17,3)&amp;" ("&amp;VLOOKUP(B24,REF!$A$1:$C$17,2)&amp;")",IF(A24=2,VLOOKUP(B24,REF!$A$1:$C$17,3)&amp;" ("&amp;VLOOKUP(B24,REF!$A$1:$C$17,2)&amp;")/ KP Pengabdian","Pensiun"))))</f>
        <v/>
      </c>
      <c r="E24" s="86" t="str">
        <f>IF(G6="BUP",1,LEFT(G7,2))</f>
        <v/>
      </c>
      <c r="F24" s="59" t="s">
        <v>156</v>
      </c>
      <c r="G24" s="59" t="str">
        <f>IF(ISERR(VALUE(MID(G7,4,2))),"",VALUE(MID(G7,4,2)))</f>
        <v/>
      </c>
      <c r="H24" s="59" t="s">
        <v>156</v>
      </c>
      <c r="I24" s="87" t="str">
        <f>IF(ISERR(VALUE(MID(G7,7,4))),"",VALUE(MID(G7,7,4)))</f>
        <v/>
      </c>
      <c r="J24" s="58">
        <f t="shared" si="3"/>
        <v>0</v>
      </c>
      <c r="K24" s="58">
        <f t="shared" si="4"/>
        <v>0</v>
      </c>
      <c r="L24" s="58">
        <f t="shared" si="5"/>
        <v>0</v>
      </c>
      <c r="M24" s="58">
        <f t="shared" si="6"/>
        <v>0</v>
      </c>
      <c r="N24" s="55"/>
      <c r="O24" s="50"/>
      <c r="P24" s="52" t="s">
        <v>161</v>
      </c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</row>
    <row r="25" spans="1:29" ht="26.25" customHeight="1">
      <c r="A25" s="52">
        <v>3</v>
      </c>
      <c r="B25" s="81"/>
      <c r="C25" s="56">
        <f>C24+1</f>
        <v>2</v>
      </c>
      <c r="D25" s="85" t="str">
        <f>IF(B24="","",IF(A25=0,VLOOKUP(B25,REF!$A$1:$C$17,2),IF(A25=1,VLOOKUP(B25,REF!$A$1:$C$17,3)&amp;" ("&amp;VLOOKUP(B25,REF!$A$1:$C$17,2)&amp;")",IF(A25=2,VLOOKUP(B25,REF!$A$1:$C$17,3)&amp;" ("&amp;VLOOKUP(B25,REF!$A$1:$C$17,2)&amp;")/ KP Pengabdian","Pensiun"))))</f>
        <v/>
      </c>
      <c r="E25" s="86" t="str">
        <f>E24</f>
        <v/>
      </c>
      <c r="F25" s="59" t="s">
        <v>156</v>
      </c>
      <c r="G25" s="59" t="str">
        <f>IF(G6="BUP",IF(G24=12,1,G24+1),G24)</f>
        <v/>
      </c>
      <c r="H25" s="59" t="s">
        <v>156</v>
      </c>
      <c r="I25" s="87" t="str">
        <f>IF(G6="BUP",IF(G24=12,I24+1,I24),I24)</f>
        <v/>
      </c>
      <c r="J25" s="58">
        <f>IF(OR(G25="",I25=""),0,IF(G25-G24&lt;0,I25-I24-1,I25-I24))</f>
        <v>0</v>
      </c>
      <c r="K25" s="58">
        <f>IF(OR(G25="",I25=""),0,IF(G25-G24&lt;0,G25-G24+12,G25-G24))</f>
        <v>0</v>
      </c>
      <c r="L25" s="58">
        <f>IF(B24="",0,VLOOKUP(B12&amp;LEFT(B24,1),REF!$A$22:$B$46,2)+L24)</f>
        <v>0</v>
      </c>
      <c r="M25" s="58">
        <f t="shared" si="6"/>
        <v>0</v>
      </c>
      <c r="N25" s="55"/>
      <c r="O25" s="50"/>
      <c r="P25" s="52" t="s">
        <v>162</v>
      </c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</row>
    <row r="26" spans="1:29" ht="12.7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</row>
    <row r="27" spans="1:29" ht="12.75" customHeight="1">
      <c r="A27" s="50">
        <v>0</v>
      </c>
      <c r="B27" s="1" t="s">
        <v>163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60" t="s">
        <v>164</v>
      </c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</row>
    <row r="28" spans="1:29" ht="12.75" customHeight="1">
      <c r="A28" s="50">
        <v>1</v>
      </c>
      <c r="B28" s="1" t="s">
        <v>165</v>
      </c>
      <c r="C28" s="50"/>
      <c r="D28" s="50"/>
      <c r="E28" s="50"/>
      <c r="F28" s="50"/>
      <c r="G28" s="106" t="s">
        <v>166</v>
      </c>
      <c r="H28" s="98"/>
      <c r="I28" s="98"/>
      <c r="J28" s="98"/>
      <c r="K28" s="98"/>
      <c r="L28" s="98"/>
      <c r="M28" s="98"/>
      <c r="N28" s="98"/>
      <c r="O28" s="50"/>
      <c r="P28" s="60" t="s">
        <v>167</v>
      </c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</row>
    <row r="29" spans="1:29" ht="12.75" customHeight="1">
      <c r="A29" s="50">
        <v>2</v>
      </c>
      <c r="B29" s="1" t="s">
        <v>168</v>
      </c>
      <c r="C29" s="50"/>
      <c r="D29" s="50"/>
      <c r="E29" s="50"/>
      <c r="F29" s="50"/>
      <c r="G29" s="106" t="s">
        <v>169</v>
      </c>
      <c r="H29" s="98"/>
      <c r="I29" s="98"/>
      <c r="J29" s="98"/>
      <c r="K29" s="98"/>
      <c r="L29" s="98"/>
      <c r="M29" s="98"/>
      <c r="N29" s="98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</row>
    <row r="30" spans="1:29" ht="12.75" customHeight="1">
      <c r="A30" s="50">
        <v>3</v>
      </c>
      <c r="B30" s="1" t="s">
        <v>170</v>
      </c>
      <c r="C30" s="50"/>
      <c r="D30" s="50"/>
      <c r="E30" s="50"/>
      <c r="F30" s="50"/>
      <c r="G30" s="91"/>
      <c r="H30" s="91"/>
      <c r="I30" s="91"/>
      <c r="J30" s="91"/>
      <c r="K30" s="91"/>
      <c r="L30" s="91"/>
      <c r="M30" s="91"/>
      <c r="N30" s="91"/>
      <c r="O30" s="50"/>
      <c r="P30" s="1" t="s">
        <v>171</v>
      </c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</row>
    <row r="31" spans="1:29" ht="12.75" customHeight="1">
      <c r="A31" s="50"/>
      <c r="B31" s="50"/>
      <c r="C31" s="50"/>
      <c r="D31" s="50"/>
      <c r="E31" s="50"/>
      <c r="F31" s="50"/>
      <c r="G31" s="91"/>
      <c r="H31" s="91"/>
      <c r="I31" s="91"/>
      <c r="J31" s="91"/>
      <c r="K31" s="91"/>
      <c r="L31" s="91"/>
      <c r="M31" s="91"/>
      <c r="N31" s="91"/>
      <c r="O31" s="50"/>
      <c r="P31" s="50" t="s">
        <v>172</v>
      </c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</row>
    <row r="32" spans="1:29" ht="12.75" customHeight="1">
      <c r="A32" s="50"/>
      <c r="B32" s="50"/>
      <c r="C32" s="50"/>
      <c r="D32" s="50"/>
      <c r="E32" s="50"/>
      <c r="F32" s="50"/>
      <c r="G32" s="91"/>
      <c r="H32" s="91"/>
      <c r="I32" s="91"/>
      <c r="J32" s="91"/>
      <c r="K32" s="91"/>
      <c r="L32" s="91"/>
      <c r="M32" s="91"/>
      <c r="N32" s="91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</row>
    <row r="33" spans="1:29" ht="12.75" customHeight="1">
      <c r="A33" s="50"/>
      <c r="B33" s="50"/>
      <c r="C33" s="50"/>
      <c r="D33" s="50"/>
      <c r="E33" s="50"/>
      <c r="F33" s="50"/>
      <c r="G33" s="91"/>
      <c r="H33" s="91"/>
      <c r="I33" s="91"/>
      <c r="J33" s="91"/>
      <c r="K33" s="91"/>
      <c r="L33" s="91"/>
      <c r="M33" s="91"/>
      <c r="N33" s="91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</row>
    <row r="34" spans="1:29" ht="12.75" customHeight="1">
      <c r="A34" s="50"/>
      <c r="B34" s="50"/>
      <c r="C34" s="50"/>
      <c r="D34" s="50"/>
      <c r="E34" s="50"/>
      <c r="F34" s="50"/>
      <c r="G34" s="91"/>
      <c r="H34" s="91"/>
      <c r="I34" s="91"/>
      <c r="J34" s="91"/>
      <c r="K34" s="91"/>
      <c r="L34" s="91"/>
      <c r="M34" s="91"/>
      <c r="N34" s="91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</row>
    <row r="35" spans="1:29" ht="12.75" customHeight="1">
      <c r="A35" s="50"/>
      <c r="B35" s="50"/>
      <c r="C35" s="50"/>
      <c r="D35" s="50"/>
      <c r="E35" s="50"/>
      <c r="F35" s="50"/>
      <c r="G35" s="106" t="s">
        <v>173</v>
      </c>
      <c r="H35" s="98"/>
      <c r="I35" s="98"/>
      <c r="J35" s="98"/>
      <c r="K35" s="98"/>
      <c r="L35" s="98"/>
      <c r="M35" s="98"/>
      <c r="N35" s="98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</row>
    <row r="36" spans="1:29" ht="12.75" customHeight="1">
      <c r="A36" s="50"/>
      <c r="B36" s="50"/>
      <c r="C36" s="50"/>
      <c r="D36" s="50"/>
      <c r="E36" s="50"/>
      <c r="F36" s="50"/>
      <c r="G36" s="106" t="s">
        <v>174</v>
      </c>
      <c r="H36" s="98"/>
      <c r="I36" s="98"/>
      <c r="J36" s="98"/>
      <c r="K36" s="98"/>
      <c r="L36" s="98"/>
      <c r="M36" s="98"/>
      <c r="N36" s="98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</row>
    <row r="37" spans="1:29" ht="12.75" customHeigh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</row>
    <row r="38" spans="1:29" ht="12.7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</row>
    <row r="39" spans="1:29" ht="12.75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</row>
    <row r="40" spans="1:29" ht="12.75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</row>
    <row r="41" spans="1:29" ht="12.7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</row>
    <row r="42" spans="1:29" ht="12.7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</row>
    <row r="43" spans="1:29" ht="12.7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</row>
    <row r="44" spans="1:29" ht="12.7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</row>
    <row r="45" spans="1:29" ht="12.7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</row>
    <row r="46" spans="1:29" ht="12.7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</row>
    <row r="47" spans="1:29" ht="12.75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</row>
    <row r="48" spans="1:29" ht="12.7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</row>
    <row r="49" spans="1:29" ht="12.75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</row>
    <row r="50" spans="1:29" ht="12.75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</row>
    <row r="51" spans="1:29" ht="12.75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</row>
    <row r="52" spans="1:29" ht="12.75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</row>
    <row r="53" spans="1:29" ht="12.75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</row>
    <row r="54" spans="1:29" ht="12.75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</row>
    <row r="55" spans="1:29" ht="12.75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</row>
    <row r="56" spans="1:29" ht="12.75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</row>
    <row r="57" spans="1:29" ht="12.75" customHeigh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</row>
    <row r="58" spans="1:29" ht="12.75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</row>
    <row r="59" spans="1:29" ht="12.75" customHeight="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</row>
    <row r="60" spans="1:29" ht="12.75" customHeight="1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</row>
    <row r="61" spans="1:29" ht="12.75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</row>
    <row r="62" spans="1:29" ht="12.75" customHeight="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</row>
    <row r="63" spans="1:29" ht="12.75" customHeight="1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</row>
    <row r="64" spans="1:29" ht="12.75" customHeight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</row>
    <row r="65" spans="1:29" ht="12.7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</row>
    <row r="66" spans="1:29" ht="12.75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</row>
    <row r="67" spans="1:29" ht="12.75" customHeight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</row>
    <row r="68" spans="1:29" ht="12.7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</row>
    <row r="69" spans="1:29" ht="12.7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</row>
    <row r="70" spans="1:29" ht="12.7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</row>
    <row r="71" spans="1:29" ht="12.75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</row>
    <row r="72" spans="1:29" ht="12.7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</row>
    <row r="73" spans="1:29" ht="12.75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</row>
    <row r="74" spans="1:29" ht="12.7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</row>
    <row r="75" spans="1:29" ht="12.75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</row>
    <row r="76" spans="1:29" ht="12.7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</row>
    <row r="77" spans="1:29" ht="12.75" customHeight="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</row>
    <row r="78" spans="1:29" ht="12.75" customHeight="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</row>
    <row r="79" spans="1:29" ht="12.75" customHeight="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</row>
    <row r="80" spans="1:29" ht="12.75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</row>
    <row r="81" spans="1:29" ht="12.75" customHeigh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</row>
    <row r="82" spans="1:29" ht="12.75" customHeight="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</row>
    <row r="83" spans="1:29" ht="12.75" customHeight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</row>
    <row r="84" spans="1:29" ht="12.75" customHeight="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</row>
    <row r="85" spans="1:29" ht="12.75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</row>
    <row r="86" spans="1:29" ht="12.75" customHeight="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</row>
    <row r="87" spans="1:29" ht="12.75" customHeight="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</row>
    <row r="88" spans="1:29" ht="12.75" customHeight="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</row>
    <row r="89" spans="1:29" ht="12.75" customHeight="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</row>
    <row r="90" spans="1:29" ht="12.75" customHeight="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</row>
    <row r="91" spans="1:29" ht="12.75" customHeight="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</row>
    <row r="92" spans="1:29" ht="12.75" customHeight="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</row>
    <row r="93" spans="1:29" ht="12.75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</row>
    <row r="94" spans="1:29" ht="12.7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</row>
    <row r="95" spans="1:29" ht="12.7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</row>
    <row r="96" spans="1:29" ht="12.75" customHeight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</row>
    <row r="97" spans="1:29" ht="12.75" customHeight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</row>
    <row r="98" spans="1:29" ht="12.75" customHeight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</row>
    <row r="99" spans="1:29" ht="12.75" customHeight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</row>
    <row r="100" spans="1:29" ht="12.75" customHeight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</row>
    <row r="101" spans="1:29" ht="12.75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</row>
    <row r="102" spans="1:29" ht="12.75" customHeigh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</row>
    <row r="103" spans="1:29" ht="12.75" customHeight="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</row>
    <row r="104" spans="1:29" ht="12.75" customHeight="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</row>
    <row r="105" spans="1:29" ht="12.75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</row>
    <row r="106" spans="1:29" ht="12.75" customHeight="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</row>
    <row r="107" spans="1:29" ht="12.75" customHeight="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</row>
    <row r="108" spans="1:29" ht="12.75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</row>
    <row r="109" spans="1:29" ht="12.75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</row>
    <row r="110" spans="1:29" ht="12.75" customHeight="1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</row>
    <row r="111" spans="1:29" ht="12.75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</row>
    <row r="112" spans="1:29" ht="12.75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</row>
    <row r="113" spans="1:29" ht="12.75" customHeight="1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</row>
    <row r="114" spans="1:29" ht="12.75" customHeight="1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</row>
    <row r="115" spans="1:29" ht="12.75" customHeight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</row>
    <row r="116" spans="1:29" ht="12.75" customHeight="1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</row>
    <row r="117" spans="1:29" ht="12.75" customHeight="1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</row>
    <row r="118" spans="1:29" ht="12.75" customHeight="1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</row>
    <row r="119" spans="1:29" ht="12.75" customHeight="1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</row>
    <row r="120" spans="1:29" ht="12.75" customHeight="1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</row>
    <row r="121" spans="1:29" ht="12.75" customHeight="1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</row>
    <row r="122" spans="1:29" ht="12.75" customHeight="1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</row>
    <row r="123" spans="1:29" ht="12.75" customHeight="1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</row>
    <row r="124" spans="1:29" ht="12.75" customHeight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</row>
    <row r="125" spans="1:29" ht="12.75" customHeight="1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</row>
    <row r="126" spans="1:29" ht="12.75" customHeight="1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</row>
    <row r="127" spans="1:29" ht="12.75" customHeight="1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</row>
    <row r="128" spans="1:29" ht="12.75" customHeight="1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</row>
    <row r="129" spans="1:29" ht="12.75" customHeight="1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</row>
    <row r="130" spans="1:29" ht="12.75" customHeight="1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</row>
    <row r="131" spans="1:29" ht="12.75" customHeight="1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</row>
    <row r="132" spans="1:29" ht="12.75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</row>
    <row r="133" spans="1:29" ht="12.75" customHeight="1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</row>
    <row r="134" spans="1:29" ht="12.7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</row>
    <row r="135" spans="1:29" ht="12.75" customHeight="1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</row>
    <row r="136" spans="1:29" ht="12.75" customHeight="1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</row>
    <row r="137" spans="1:29" ht="12.75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</row>
    <row r="138" spans="1:29" ht="12.75" customHeight="1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</row>
    <row r="139" spans="1:29" ht="12.75" customHeight="1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</row>
    <row r="140" spans="1:29" ht="12.75" customHeight="1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</row>
    <row r="141" spans="1:29" ht="12.75" customHeight="1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</row>
    <row r="142" spans="1:29" ht="12.75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</row>
    <row r="143" spans="1:29" ht="12.75" customHeight="1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</row>
    <row r="144" spans="1:29" ht="12.75" customHeight="1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</row>
    <row r="145" spans="1:29" ht="12.75" customHeight="1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</row>
    <row r="146" spans="1:29" ht="12.75" customHeight="1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</row>
    <row r="147" spans="1:29" ht="12.75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</row>
    <row r="148" spans="1:29" ht="12.75" customHeight="1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</row>
    <row r="149" spans="1:29" ht="12.75" customHeight="1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</row>
    <row r="150" spans="1:29" ht="12.75" customHeight="1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</row>
    <row r="151" spans="1:29" ht="12.75" customHeight="1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</row>
    <row r="152" spans="1:29" ht="12.75" customHeight="1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</row>
    <row r="153" spans="1:29" ht="12.75" customHeight="1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</row>
    <row r="154" spans="1:29" ht="12.75" customHeight="1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</row>
    <row r="155" spans="1:29" ht="12.75" customHeight="1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</row>
    <row r="156" spans="1:29" ht="12.75" customHeight="1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</row>
    <row r="157" spans="1:29" ht="12.75" customHeight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</row>
    <row r="158" spans="1:29" ht="12.75" customHeight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</row>
    <row r="159" spans="1:29" ht="12.75" customHeight="1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</row>
    <row r="160" spans="1:29" ht="12.75" customHeight="1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</row>
    <row r="161" spans="1:29" ht="12.75" customHeight="1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</row>
    <row r="162" spans="1:29" ht="12.75" customHeight="1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</row>
    <row r="163" spans="1:29" ht="12.75" customHeight="1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</row>
    <row r="164" spans="1:29" ht="12.75" customHeight="1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</row>
    <row r="165" spans="1:29" ht="12.75" customHeight="1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</row>
    <row r="166" spans="1:29" ht="12.75" customHeight="1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</row>
    <row r="167" spans="1:29" ht="12.75" customHeight="1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</row>
    <row r="168" spans="1:29" ht="12.75" customHeight="1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</row>
    <row r="169" spans="1:29" ht="12.75" customHeight="1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</row>
    <row r="170" spans="1:29" ht="12.75" customHeight="1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</row>
    <row r="171" spans="1:29" ht="12.75" customHeight="1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</row>
    <row r="172" spans="1:29" ht="12.75" customHeight="1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</row>
    <row r="173" spans="1:29" ht="12.75" customHeight="1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</row>
    <row r="174" spans="1:29" ht="12.75" customHeight="1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</row>
    <row r="175" spans="1:29" ht="12.75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</row>
    <row r="176" spans="1:29" ht="12.75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</row>
    <row r="177" spans="1:29" ht="12.75" customHeight="1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</row>
    <row r="178" spans="1:29" ht="12.7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</row>
    <row r="179" spans="1:29" ht="12.75" customHeight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</row>
    <row r="180" spans="1:29" ht="12.75" customHeight="1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</row>
    <row r="181" spans="1:29" ht="12.7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</row>
    <row r="182" spans="1:29" ht="12.75" customHeight="1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</row>
    <row r="183" spans="1:29" ht="12.75" customHeight="1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</row>
    <row r="184" spans="1:29" ht="12.75" customHeight="1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</row>
    <row r="185" spans="1:29" ht="12.75" customHeight="1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</row>
    <row r="186" spans="1:29" ht="12.75" customHeight="1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</row>
    <row r="187" spans="1:29" ht="12.75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</row>
    <row r="188" spans="1:29" ht="12.75" customHeight="1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</row>
    <row r="189" spans="1:29" ht="12.75" customHeight="1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</row>
    <row r="190" spans="1:29" ht="12.75" customHeight="1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</row>
    <row r="191" spans="1:29" ht="12.75" customHeight="1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</row>
    <row r="192" spans="1:29" ht="12.75" customHeight="1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</row>
    <row r="193" spans="1:29" ht="12.75" customHeight="1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</row>
    <row r="194" spans="1:29" ht="12.75" customHeight="1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</row>
    <row r="195" spans="1:29" ht="12.75" customHeight="1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</row>
    <row r="196" spans="1:29" ht="12.75" customHeight="1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</row>
    <row r="197" spans="1:29" ht="12.75" customHeight="1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</row>
    <row r="198" spans="1:29" ht="12.7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</row>
    <row r="199" spans="1:29" ht="12.75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</row>
    <row r="200" spans="1:29" ht="12.75" customHeight="1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</row>
    <row r="201" spans="1:29" ht="12.75" customHeight="1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</row>
    <row r="202" spans="1:29" ht="12.75" customHeight="1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</row>
    <row r="203" spans="1:29" ht="12.75" customHeight="1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</row>
    <row r="204" spans="1:29" ht="12.75" customHeight="1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</row>
    <row r="205" spans="1:29" ht="12.75" customHeight="1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</row>
    <row r="206" spans="1:29" ht="12.75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</row>
    <row r="207" spans="1:29" ht="12.75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</row>
    <row r="208" spans="1:29" ht="12.75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</row>
    <row r="209" spans="1:29" ht="12.7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</row>
    <row r="210" spans="1:29" ht="12.75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</row>
    <row r="211" spans="1:29" ht="12.75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</row>
    <row r="212" spans="1:29" ht="12.7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</row>
    <row r="213" spans="1:29" ht="12.75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</row>
    <row r="214" spans="1:29" ht="12.75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</row>
    <row r="215" spans="1:29" ht="12.7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</row>
    <row r="216" spans="1:29" ht="12.75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</row>
    <row r="217" spans="1:29" ht="12.75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</row>
    <row r="218" spans="1:29" ht="12.75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</row>
    <row r="219" spans="1:29" ht="12.75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</row>
    <row r="220" spans="1:29" ht="12.75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</row>
    <row r="221" spans="1:29" ht="12.75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</row>
    <row r="222" spans="1:29" ht="12.75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</row>
    <row r="223" spans="1:29" ht="12.75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</row>
    <row r="224" spans="1:29" ht="12.75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</row>
    <row r="225" spans="1:29" ht="12.75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</row>
    <row r="226" spans="1:29" ht="12.75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</row>
    <row r="227" spans="1:29" ht="12.75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</row>
    <row r="228" spans="1:29" ht="12.75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</row>
    <row r="229" spans="1:29" ht="12.75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</row>
    <row r="230" spans="1:29" ht="12.75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</row>
    <row r="231" spans="1:29" ht="12.75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</row>
    <row r="232" spans="1:29" ht="12.75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</row>
    <row r="233" spans="1:29" ht="12.75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</row>
    <row r="234" spans="1:29" ht="12.75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</row>
    <row r="235" spans="1:29" ht="12.75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</row>
    <row r="236" spans="1:29" ht="12.75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</row>
    <row r="237" spans="1:29" ht="12.75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</row>
    <row r="238" spans="1:29" ht="12.75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</row>
    <row r="239" spans="1:29" ht="12.75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</row>
    <row r="240" spans="1:29" ht="12.75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</row>
    <row r="241" spans="1:29" ht="12.75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</row>
    <row r="242" spans="1:29" ht="12.75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</row>
    <row r="243" spans="1:29" ht="12.75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</row>
    <row r="244" spans="1:29" ht="12.7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</row>
    <row r="245" spans="1:29" ht="12.7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</row>
    <row r="246" spans="1:29" ht="12.7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</row>
    <row r="247" spans="1:29" ht="12.7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</row>
    <row r="248" spans="1:29" ht="12.7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</row>
    <row r="249" spans="1:29" ht="12.7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</row>
    <row r="250" spans="1:29" ht="12.7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</row>
    <row r="251" spans="1:29" ht="12.7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</row>
    <row r="252" spans="1:29" ht="12.7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</row>
    <row r="253" spans="1:29" ht="12.7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</row>
    <row r="254" spans="1:29" ht="12.75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</row>
    <row r="255" spans="1:29" ht="12.75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</row>
    <row r="256" spans="1:29" ht="12.75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</row>
    <row r="257" spans="1:29" ht="12.75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</row>
    <row r="258" spans="1:29" ht="12.75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</row>
    <row r="259" spans="1:29" ht="12.75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</row>
    <row r="260" spans="1:29" ht="12.75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</row>
    <row r="261" spans="1:29" ht="12.75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</row>
    <row r="262" spans="1:29" ht="12.7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</row>
    <row r="263" spans="1:29" ht="12.7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</row>
    <row r="264" spans="1:29" ht="12.7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</row>
    <row r="265" spans="1:29" ht="12.75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</row>
    <row r="266" spans="1:29" ht="12.75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</row>
    <row r="267" spans="1:29" ht="12.75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</row>
    <row r="268" spans="1:29" ht="12.75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</row>
    <row r="269" spans="1:29" ht="12.75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</row>
    <row r="270" spans="1:29" ht="12.75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</row>
    <row r="271" spans="1:29" ht="12.75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</row>
    <row r="272" spans="1:29" ht="12.75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</row>
    <row r="273" spans="1:29" ht="12.75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</row>
    <row r="274" spans="1:29" ht="12.75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</row>
    <row r="275" spans="1:29" ht="12.75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</row>
    <row r="276" spans="1:29" ht="12.75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</row>
    <row r="277" spans="1:29" ht="12.75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</row>
    <row r="278" spans="1:29" ht="12.75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</row>
    <row r="279" spans="1:29" ht="12.75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</row>
    <row r="280" spans="1:29" ht="12.75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</row>
    <row r="281" spans="1:29" ht="12.7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</row>
    <row r="282" spans="1:29" ht="12.7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</row>
    <row r="283" spans="1:29" ht="12.7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</row>
    <row r="284" spans="1:29" ht="12.75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</row>
    <row r="285" spans="1:29" ht="12.75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</row>
    <row r="286" spans="1:29" ht="12.75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</row>
    <row r="287" spans="1:29" ht="12.75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</row>
    <row r="288" spans="1:29" ht="12.75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</row>
    <row r="289" spans="1:29" ht="12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</row>
    <row r="290" spans="1:29" ht="12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</row>
    <row r="291" spans="1:29" ht="12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</row>
    <row r="292" spans="1:29" ht="12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</row>
    <row r="293" spans="1:29" ht="12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</row>
    <row r="294" spans="1:29" ht="12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</row>
    <row r="295" spans="1:29" ht="12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</row>
    <row r="296" spans="1:29" ht="12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</row>
    <row r="297" spans="1:29" ht="12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</row>
    <row r="298" spans="1:29" ht="12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</row>
    <row r="299" spans="1:29" ht="12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</row>
    <row r="300" spans="1:29" ht="12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</row>
    <row r="301" spans="1:29" ht="12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</row>
    <row r="302" spans="1:29" ht="12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</row>
    <row r="303" spans="1:29" ht="12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</row>
    <row r="304" spans="1:29" ht="12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</row>
    <row r="305" spans="1:29" ht="12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</row>
    <row r="306" spans="1:29" ht="12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</row>
    <row r="307" spans="1:29" ht="12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</row>
    <row r="308" spans="1:29" ht="12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</row>
    <row r="309" spans="1:29" ht="12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</row>
    <row r="310" spans="1:29" ht="12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</row>
    <row r="311" spans="1:29" ht="12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</row>
    <row r="312" spans="1:29" ht="12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</row>
    <row r="313" spans="1:29" ht="12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</row>
    <row r="314" spans="1:29" ht="12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</row>
    <row r="315" spans="1:29" ht="12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</row>
    <row r="316" spans="1:29" ht="12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</row>
    <row r="317" spans="1:29" ht="12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</row>
    <row r="318" spans="1:29" ht="12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</row>
    <row r="319" spans="1:29" ht="12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</row>
    <row r="320" spans="1:29" ht="12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</row>
    <row r="321" spans="1:29" ht="12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</row>
    <row r="322" spans="1:29" ht="12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</row>
    <row r="323" spans="1:29" ht="12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</row>
    <row r="324" spans="1:29" ht="12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</row>
    <row r="325" spans="1:29" ht="12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</row>
    <row r="326" spans="1:29" ht="12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</row>
    <row r="327" spans="1:29" ht="12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</row>
    <row r="328" spans="1:29" ht="12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</row>
    <row r="329" spans="1:29" ht="12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</row>
    <row r="330" spans="1:29" ht="12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</row>
    <row r="331" spans="1:29" ht="12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</row>
    <row r="332" spans="1:29" ht="12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</row>
    <row r="333" spans="1:29" ht="12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</row>
    <row r="334" spans="1:29" ht="12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</row>
    <row r="335" spans="1:29" ht="12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</row>
    <row r="336" spans="1:29" ht="12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</row>
    <row r="337" spans="1:29" ht="12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</row>
    <row r="338" spans="1:29" ht="12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</row>
    <row r="339" spans="1:29" ht="12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</row>
    <row r="340" spans="1:29" ht="12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</row>
    <row r="341" spans="1:29" ht="12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</row>
    <row r="342" spans="1:29" ht="12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</row>
    <row r="343" spans="1:29" ht="12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</row>
    <row r="344" spans="1:29" ht="12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</row>
    <row r="345" spans="1:29" ht="12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</row>
    <row r="346" spans="1:29" ht="12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</row>
    <row r="347" spans="1:29" ht="12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</row>
    <row r="348" spans="1:29" ht="12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</row>
    <row r="349" spans="1:29" ht="12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</row>
    <row r="350" spans="1:29" ht="12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</row>
    <row r="351" spans="1:29" ht="12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</row>
    <row r="352" spans="1:29" ht="12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</row>
    <row r="353" spans="1:29" ht="12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</row>
    <row r="354" spans="1:29" ht="12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</row>
    <row r="355" spans="1:29" ht="12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</row>
    <row r="356" spans="1:29" ht="12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</row>
    <row r="357" spans="1:29" ht="12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</row>
    <row r="358" spans="1:29" ht="12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</row>
    <row r="359" spans="1:29" ht="12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</row>
    <row r="360" spans="1:29" ht="12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</row>
    <row r="361" spans="1:29" ht="12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</row>
    <row r="362" spans="1:29" ht="12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</row>
    <row r="363" spans="1:29" ht="12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</row>
    <row r="364" spans="1:29" ht="12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</row>
    <row r="365" spans="1:29" ht="12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</row>
    <row r="366" spans="1:29" ht="12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</row>
    <row r="367" spans="1:29" ht="12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</row>
    <row r="368" spans="1:29" ht="12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</row>
    <row r="369" spans="1:29" ht="12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</row>
    <row r="370" spans="1:29" ht="12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</row>
    <row r="371" spans="1:29" ht="12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</row>
    <row r="372" spans="1:29" ht="12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</row>
    <row r="373" spans="1:29" ht="12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</row>
    <row r="374" spans="1:29" ht="12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</row>
    <row r="375" spans="1:29" ht="12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</row>
    <row r="376" spans="1:29" ht="12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</row>
    <row r="377" spans="1:29" ht="12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</row>
    <row r="378" spans="1:29" ht="12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</row>
    <row r="379" spans="1:29" ht="12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</row>
    <row r="380" spans="1:29" ht="12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</row>
    <row r="381" spans="1:29" ht="12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</row>
    <row r="382" spans="1:29" ht="12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</row>
    <row r="383" spans="1:29" ht="12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</row>
    <row r="384" spans="1:29" ht="12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</row>
    <row r="385" spans="1:29" ht="12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</row>
    <row r="386" spans="1:29" ht="12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</row>
    <row r="387" spans="1:29" ht="12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</row>
    <row r="388" spans="1:29" ht="12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</row>
    <row r="389" spans="1:29" ht="12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</row>
    <row r="390" spans="1:29" ht="12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</row>
    <row r="391" spans="1:29" ht="12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</row>
    <row r="392" spans="1:29" ht="12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</row>
    <row r="393" spans="1:29" ht="12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</row>
    <row r="394" spans="1:29" ht="12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</row>
    <row r="395" spans="1:29" ht="12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</row>
    <row r="396" spans="1:29" ht="12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</row>
    <row r="397" spans="1:29" ht="12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</row>
    <row r="398" spans="1:29" ht="12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</row>
    <row r="399" spans="1:29" ht="12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</row>
    <row r="400" spans="1:29" ht="12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</row>
    <row r="401" spans="1:29" ht="12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</row>
    <row r="402" spans="1:29" ht="12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</row>
    <row r="403" spans="1:29" ht="12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</row>
    <row r="404" spans="1:29" ht="12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</row>
    <row r="405" spans="1:29" ht="12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</row>
    <row r="406" spans="1:29" ht="12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</row>
    <row r="407" spans="1:29" ht="12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</row>
    <row r="408" spans="1:29" ht="12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</row>
    <row r="409" spans="1:29" ht="12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</row>
    <row r="410" spans="1:29" ht="12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</row>
    <row r="411" spans="1:29" ht="12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</row>
    <row r="412" spans="1:29" ht="12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</row>
    <row r="413" spans="1:29" ht="12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</row>
    <row r="414" spans="1:29" ht="12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</row>
    <row r="415" spans="1:29" ht="12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</row>
    <row r="416" spans="1:29" ht="12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</row>
    <row r="417" spans="1:29" ht="12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</row>
    <row r="418" spans="1:29" ht="12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</row>
    <row r="419" spans="1:29" ht="12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</row>
    <row r="420" spans="1:29" ht="12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</row>
    <row r="421" spans="1:29" ht="12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</row>
    <row r="422" spans="1:29" ht="12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</row>
    <row r="423" spans="1:29" ht="12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</row>
    <row r="424" spans="1:29" ht="12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</row>
    <row r="425" spans="1:29" ht="12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</row>
    <row r="426" spans="1:29" ht="12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</row>
    <row r="427" spans="1:29" ht="12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</row>
    <row r="428" spans="1:29" ht="12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</row>
    <row r="429" spans="1:29" ht="12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</row>
    <row r="430" spans="1:29" ht="12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</row>
    <row r="431" spans="1:29" ht="12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</row>
    <row r="432" spans="1:29" ht="12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</row>
    <row r="433" spans="1:29" ht="12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</row>
    <row r="434" spans="1:29" ht="12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</row>
    <row r="435" spans="1:29" ht="12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</row>
    <row r="436" spans="1:29" ht="12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</row>
    <row r="437" spans="1:29" ht="12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</row>
    <row r="438" spans="1:29" ht="12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</row>
    <row r="439" spans="1:29" ht="12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</row>
    <row r="440" spans="1:29" ht="12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</row>
    <row r="441" spans="1:29" ht="12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</row>
    <row r="442" spans="1:29" ht="12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</row>
    <row r="443" spans="1:29" ht="12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</row>
    <row r="444" spans="1:29" ht="12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</row>
    <row r="445" spans="1:29" ht="12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</row>
    <row r="446" spans="1:29" ht="12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</row>
    <row r="447" spans="1:29" ht="12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</row>
    <row r="448" spans="1:29" ht="12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</row>
    <row r="449" spans="1:29" ht="12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</row>
    <row r="450" spans="1:29" ht="12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</row>
    <row r="451" spans="1:29" ht="12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</row>
    <row r="452" spans="1:29" ht="12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</row>
    <row r="453" spans="1:29" ht="12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</row>
    <row r="454" spans="1:29" ht="12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</row>
    <row r="455" spans="1:29" ht="12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</row>
    <row r="456" spans="1:29" ht="12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</row>
    <row r="457" spans="1:29" ht="12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</row>
    <row r="458" spans="1:29" ht="12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</row>
    <row r="459" spans="1:29" ht="12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</row>
    <row r="460" spans="1:29" ht="12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</row>
    <row r="461" spans="1:29" ht="12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</row>
    <row r="462" spans="1:29" ht="12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</row>
    <row r="463" spans="1:29" ht="12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</row>
    <row r="464" spans="1:29" ht="12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</row>
    <row r="465" spans="1:29" ht="12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</row>
    <row r="466" spans="1:29" ht="12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</row>
    <row r="467" spans="1:29" ht="12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</row>
    <row r="468" spans="1:29" ht="12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</row>
    <row r="469" spans="1:29" ht="12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</row>
    <row r="470" spans="1:29" ht="12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</row>
    <row r="471" spans="1:29" ht="12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</row>
    <row r="472" spans="1:29" ht="12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</row>
    <row r="473" spans="1:29" ht="12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</row>
    <row r="474" spans="1:29" ht="12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</row>
    <row r="475" spans="1:29" ht="12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</row>
    <row r="476" spans="1:29" ht="12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</row>
    <row r="477" spans="1:29" ht="12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</row>
    <row r="478" spans="1:29" ht="12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</row>
    <row r="479" spans="1:29" ht="12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</row>
    <row r="480" spans="1:29" ht="12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</row>
    <row r="481" spans="1:29" ht="12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</row>
    <row r="482" spans="1:29" ht="12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</row>
    <row r="483" spans="1:29" ht="12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</row>
    <row r="484" spans="1:29" ht="12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</row>
    <row r="485" spans="1:29" ht="12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</row>
    <row r="486" spans="1:29" ht="12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</row>
    <row r="487" spans="1:29" ht="12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</row>
    <row r="488" spans="1:29" ht="12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</row>
    <row r="489" spans="1:29" ht="12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</row>
    <row r="490" spans="1:29" ht="12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</row>
    <row r="491" spans="1:29" ht="12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</row>
    <row r="492" spans="1:29" ht="12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</row>
    <row r="493" spans="1:29" ht="12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</row>
    <row r="494" spans="1:29" ht="12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</row>
    <row r="495" spans="1:29" ht="12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</row>
    <row r="496" spans="1:29" ht="12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</row>
    <row r="497" spans="1:29" ht="12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</row>
    <row r="498" spans="1:29" ht="12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</row>
    <row r="499" spans="1:29" ht="12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</row>
    <row r="500" spans="1:29" ht="12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</row>
    <row r="501" spans="1:29" ht="12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</row>
    <row r="502" spans="1:29" ht="12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</row>
    <row r="503" spans="1:29" ht="12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</row>
    <row r="504" spans="1:29" ht="12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</row>
    <row r="505" spans="1:29" ht="12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</row>
    <row r="506" spans="1:29" ht="12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</row>
    <row r="507" spans="1:29" ht="12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</row>
    <row r="508" spans="1:29" ht="12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</row>
    <row r="509" spans="1:29" ht="12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</row>
    <row r="510" spans="1:29" ht="12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</row>
    <row r="511" spans="1:29" ht="12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</row>
    <row r="512" spans="1:29" ht="12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</row>
    <row r="513" spans="1:29" ht="12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</row>
    <row r="514" spans="1:29" ht="12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</row>
    <row r="515" spans="1:29" ht="12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</row>
    <row r="516" spans="1:29" ht="12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</row>
    <row r="517" spans="1:29" ht="12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</row>
    <row r="518" spans="1:29" ht="12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</row>
    <row r="519" spans="1:29" ht="12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</row>
    <row r="520" spans="1:29" ht="12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</row>
    <row r="521" spans="1:29" ht="12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</row>
    <row r="522" spans="1:29" ht="12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</row>
    <row r="523" spans="1:29" ht="12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</row>
    <row r="524" spans="1:29" ht="12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</row>
    <row r="525" spans="1:29" ht="12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</row>
    <row r="526" spans="1:29" ht="12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</row>
    <row r="527" spans="1:29" ht="12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</row>
    <row r="528" spans="1:29" ht="12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</row>
    <row r="529" spans="1:29" ht="12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</row>
    <row r="530" spans="1:29" ht="12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</row>
    <row r="531" spans="1:29" ht="12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</row>
    <row r="532" spans="1:29" ht="12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</row>
    <row r="533" spans="1:29" ht="12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</row>
    <row r="534" spans="1:29" ht="12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</row>
    <row r="535" spans="1:29" ht="12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</row>
    <row r="536" spans="1:29" ht="12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</row>
    <row r="537" spans="1:29" ht="12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</row>
    <row r="538" spans="1:29" ht="12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</row>
    <row r="539" spans="1:29" ht="12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</row>
    <row r="540" spans="1:29" ht="12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</row>
    <row r="541" spans="1:29" ht="12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</row>
    <row r="542" spans="1:29" ht="12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</row>
    <row r="543" spans="1:29" ht="12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</row>
    <row r="544" spans="1:29" ht="12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</row>
    <row r="545" spans="1:29" ht="12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</row>
    <row r="546" spans="1:29" ht="12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</row>
    <row r="547" spans="1:29" ht="12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</row>
    <row r="548" spans="1:29" ht="12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</row>
    <row r="549" spans="1:29" ht="12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</row>
    <row r="550" spans="1:29" ht="12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</row>
    <row r="551" spans="1:29" ht="12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</row>
    <row r="552" spans="1:29" ht="12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</row>
    <row r="553" spans="1:29" ht="12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</row>
    <row r="554" spans="1:29" ht="12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</row>
    <row r="555" spans="1:29" ht="12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</row>
    <row r="556" spans="1:29" ht="12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</row>
    <row r="557" spans="1:29" ht="12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</row>
    <row r="558" spans="1:29" ht="12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</row>
    <row r="559" spans="1:29" ht="12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</row>
    <row r="560" spans="1:29" ht="12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</row>
    <row r="561" spans="1:29" ht="12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</row>
    <row r="562" spans="1:29" ht="12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</row>
    <row r="563" spans="1:29" ht="12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</row>
    <row r="564" spans="1:29" ht="12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</row>
    <row r="565" spans="1:29" ht="12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</row>
    <row r="566" spans="1:29" ht="12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</row>
    <row r="567" spans="1:29" ht="12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</row>
    <row r="568" spans="1:29" ht="12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</row>
    <row r="569" spans="1:29" ht="12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</row>
    <row r="570" spans="1:29" ht="12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</row>
    <row r="571" spans="1:29" ht="12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</row>
    <row r="572" spans="1:29" ht="12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</row>
    <row r="573" spans="1:29" ht="12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</row>
    <row r="574" spans="1:29" ht="12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</row>
    <row r="575" spans="1:29" ht="12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</row>
    <row r="576" spans="1:29" ht="12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</row>
    <row r="577" spans="1:29" ht="12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</row>
    <row r="578" spans="1:29" ht="12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</row>
    <row r="579" spans="1:29" ht="12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</row>
    <row r="580" spans="1:29" ht="12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</row>
    <row r="581" spans="1:29" ht="12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</row>
    <row r="582" spans="1:29" ht="12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</row>
    <row r="583" spans="1:29" ht="12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</row>
    <row r="584" spans="1:29" ht="12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</row>
    <row r="585" spans="1:29" ht="12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</row>
    <row r="586" spans="1:29" ht="12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</row>
    <row r="587" spans="1:29" ht="12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</row>
    <row r="588" spans="1:29" ht="12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</row>
    <row r="589" spans="1:29" ht="12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</row>
    <row r="590" spans="1:29" ht="12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</row>
    <row r="591" spans="1:29" ht="12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</row>
    <row r="592" spans="1:29" ht="12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</row>
    <row r="593" spans="1:29" ht="12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</row>
    <row r="594" spans="1:29" ht="12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</row>
    <row r="595" spans="1:29" ht="12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</row>
    <row r="596" spans="1:29" ht="12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</row>
    <row r="597" spans="1:29" ht="12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</row>
    <row r="598" spans="1:29" ht="12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</row>
    <row r="599" spans="1:29" ht="12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</row>
    <row r="600" spans="1:29" ht="12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</row>
    <row r="601" spans="1:29" ht="12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</row>
    <row r="602" spans="1:29" ht="12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</row>
    <row r="603" spans="1:29" ht="12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</row>
    <row r="604" spans="1:29" ht="12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</row>
    <row r="605" spans="1:29" ht="12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</row>
    <row r="606" spans="1:29" ht="12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</row>
    <row r="607" spans="1:29" ht="12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</row>
    <row r="608" spans="1:29" ht="12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</row>
    <row r="609" spans="1:29" ht="12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</row>
    <row r="610" spans="1:29" ht="12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</row>
    <row r="611" spans="1:29" ht="12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</row>
    <row r="612" spans="1:29" ht="12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</row>
    <row r="613" spans="1:29" ht="12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</row>
    <row r="614" spans="1:29" ht="12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</row>
    <row r="615" spans="1:29" ht="12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</row>
    <row r="616" spans="1:29" ht="12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</row>
    <row r="617" spans="1:29" ht="12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</row>
    <row r="618" spans="1:29" ht="12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</row>
    <row r="619" spans="1:29" ht="12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</row>
    <row r="620" spans="1:29" ht="12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</row>
    <row r="621" spans="1:29" ht="12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</row>
    <row r="622" spans="1:29" ht="12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</row>
    <row r="623" spans="1:29" ht="12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</row>
    <row r="624" spans="1:29" ht="12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</row>
    <row r="625" spans="1:29" ht="12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</row>
    <row r="626" spans="1:29" ht="12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</row>
    <row r="627" spans="1:29" ht="12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</row>
    <row r="628" spans="1:29" ht="12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</row>
    <row r="629" spans="1:29" ht="12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</row>
    <row r="630" spans="1:29" ht="12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</row>
    <row r="631" spans="1:29" ht="12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</row>
    <row r="632" spans="1:29" ht="12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</row>
    <row r="633" spans="1:29" ht="12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</row>
    <row r="634" spans="1:29" ht="12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</row>
    <row r="635" spans="1:29" ht="12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</row>
    <row r="636" spans="1:29" ht="12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</row>
    <row r="637" spans="1:29" ht="12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</row>
    <row r="638" spans="1:29" ht="12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</row>
    <row r="639" spans="1:29" ht="12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</row>
    <row r="640" spans="1:29" ht="12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</row>
    <row r="641" spans="1:29" ht="12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</row>
    <row r="642" spans="1:29" ht="12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</row>
    <row r="643" spans="1:29" ht="12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</row>
    <row r="644" spans="1:29" ht="12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</row>
    <row r="645" spans="1:29" ht="12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</row>
    <row r="646" spans="1:29" ht="12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</row>
    <row r="647" spans="1:29" ht="12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</row>
    <row r="648" spans="1:29" ht="12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</row>
    <row r="649" spans="1:29" ht="12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</row>
    <row r="650" spans="1:29" ht="12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</row>
    <row r="651" spans="1:29" ht="12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</row>
    <row r="652" spans="1:29" ht="12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</row>
    <row r="653" spans="1:29" ht="12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</row>
    <row r="654" spans="1:29" ht="12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</row>
    <row r="655" spans="1:29" ht="12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</row>
    <row r="656" spans="1:29" ht="12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</row>
    <row r="657" spans="1:29" ht="12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</row>
    <row r="658" spans="1:29" ht="12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</row>
    <row r="659" spans="1:29" ht="12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</row>
    <row r="660" spans="1:29" ht="12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</row>
    <row r="661" spans="1:29" ht="12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</row>
    <row r="662" spans="1:29" ht="12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</row>
    <row r="663" spans="1:29" ht="12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</row>
    <row r="664" spans="1:29" ht="12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</row>
    <row r="665" spans="1:29" ht="12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</row>
    <row r="666" spans="1:29" ht="12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</row>
    <row r="667" spans="1:29" ht="12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</row>
    <row r="668" spans="1:29" ht="12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</row>
    <row r="669" spans="1:29" ht="12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</row>
    <row r="670" spans="1:29" ht="12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</row>
    <row r="671" spans="1:29" ht="12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</row>
    <row r="672" spans="1:29" ht="12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</row>
    <row r="673" spans="1:29" ht="12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</row>
    <row r="674" spans="1:29" ht="12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</row>
    <row r="675" spans="1:29" ht="12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</row>
    <row r="676" spans="1:29" ht="12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</row>
    <row r="677" spans="1:29" ht="12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</row>
    <row r="678" spans="1:29" ht="12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</row>
    <row r="679" spans="1:29" ht="12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</row>
    <row r="680" spans="1:29" ht="12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</row>
    <row r="681" spans="1:29" ht="12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</row>
    <row r="682" spans="1:29" ht="12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</row>
    <row r="683" spans="1:29" ht="12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</row>
    <row r="684" spans="1:29" ht="12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</row>
    <row r="685" spans="1:29" ht="12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</row>
    <row r="686" spans="1:29" ht="12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</row>
    <row r="687" spans="1:29" ht="12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</row>
    <row r="688" spans="1:29" ht="12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</row>
    <row r="689" spans="1:29" ht="12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</row>
    <row r="690" spans="1:29" ht="12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</row>
    <row r="691" spans="1:29" ht="12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</row>
    <row r="692" spans="1:29" ht="12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</row>
    <row r="693" spans="1:29" ht="12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</row>
    <row r="694" spans="1:29" ht="12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</row>
    <row r="695" spans="1:29" ht="12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</row>
    <row r="696" spans="1:29" ht="12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</row>
    <row r="697" spans="1:29" ht="12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</row>
    <row r="698" spans="1:29" ht="12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</row>
    <row r="699" spans="1:29" ht="12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</row>
    <row r="700" spans="1:29" ht="12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</row>
    <row r="701" spans="1:29" ht="12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</row>
    <row r="702" spans="1:29" ht="12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</row>
    <row r="703" spans="1:29" ht="12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</row>
    <row r="704" spans="1:29" ht="12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</row>
    <row r="705" spans="1:29" ht="12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</row>
    <row r="706" spans="1:29" ht="12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</row>
    <row r="707" spans="1:29" ht="12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</row>
    <row r="708" spans="1:29" ht="12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</row>
    <row r="709" spans="1:29" ht="12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</row>
    <row r="710" spans="1:29" ht="12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</row>
    <row r="711" spans="1:29" ht="12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</row>
    <row r="712" spans="1:29" ht="12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</row>
    <row r="713" spans="1:29" ht="12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</row>
    <row r="714" spans="1:29" ht="12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</row>
    <row r="715" spans="1:29" ht="12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</row>
    <row r="716" spans="1:29" ht="12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</row>
    <row r="717" spans="1:29" ht="12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</row>
    <row r="718" spans="1:29" ht="12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</row>
    <row r="719" spans="1:29" ht="12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</row>
    <row r="720" spans="1:29" ht="12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</row>
    <row r="721" spans="1:29" ht="12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</row>
    <row r="722" spans="1:29" ht="12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</row>
    <row r="723" spans="1:29" ht="12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</row>
    <row r="724" spans="1:29" ht="12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</row>
    <row r="725" spans="1:29" ht="12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</row>
    <row r="726" spans="1:29" ht="12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</row>
    <row r="727" spans="1:29" ht="12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</row>
    <row r="728" spans="1:29" ht="12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</row>
    <row r="729" spans="1:29" ht="12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</row>
    <row r="730" spans="1:29" ht="12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</row>
    <row r="731" spans="1:29" ht="12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</row>
    <row r="732" spans="1:29" ht="12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</row>
    <row r="733" spans="1:29" ht="12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</row>
    <row r="734" spans="1:29" ht="12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</row>
    <row r="735" spans="1:29" ht="12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</row>
    <row r="736" spans="1:29" ht="12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</row>
    <row r="737" spans="1:29" ht="12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</row>
    <row r="738" spans="1:29" ht="12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</row>
    <row r="739" spans="1:29" ht="12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</row>
    <row r="740" spans="1:29" ht="12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</row>
    <row r="741" spans="1:29" ht="12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</row>
    <row r="742" spans="1:29" ht="12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</row>
    <row r="743" spans="1:29" ht="12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</row>
    <row r="744" spans="1:29" ht="12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</row>
    <row r="745" spans="1:29" ht="12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</row>
    <row r="746" spans="1:29" ht="12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</row>
    <row r="747" spans="1:29" ht="12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</row>
    <row r="748" spans="1:29" ht="12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</row>
    <row r="749" spans="1:29" ht="12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</row>
    <row r="750" spans="1:29" ht="12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</row>
    <row r="751" spans="1:29" ht="12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</row>
    <row r="752" spans="1:29" ht="12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</row>
    <row r="753" spans="1:29" ht="12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</row>
    <row r="754" spans="1:29" ht="12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</row>
    <row r="755" spans="1:29" ht="12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</row>
    <row r="756" spans="1:29" ht="12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</row>
    <row r="757" spans="1:29" ht="12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</row>
    <row r="758" spans="1:29" ht="12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</row>
    <row r="759" spans="1:29" ht="12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</row>
    <row r="760" spans="1:29" ht="12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</row>
    <row r="761" spans="1:29" ht="12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</row>
    <row r="762" spans="1:29" ht="12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</row>
    <row r="763" spans="1:29" ht="12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</row>
    <row r="764" spans="1:29" ht="12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</row>
    <row r="765" spans="1:29" ht="12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</row>
    <row r="766" spans="1:29" ht="12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</row>
    <row r="767" spans="1:29" ht="12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</row>
    <row r="768" spans="1:29" ht="12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</row>
    <row r="769" spans="1:29" ht="12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</row>
    <row r="770" spans="1:29" ht="12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</row>
    <row r="771" spans="1:29" ht="12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</row>
    <row r="772" spans="1:29" ht="12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</row>
    <row r="773" spans="1:29" ht="12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</row>
    <row r="774" spans="1:29" ht="12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</row>
    <row r="775" spans="1:29" ht="12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</row>
    <row r="776" spans="1:29" ht="12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</row>
    <row r="777" spans="1:29" ht="12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</row>
    <row r="778" spans="1:29" ht="12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</row>
    <row r="779" spans="1:29" ht="12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</row>
    <row r="780" spans="1:29" ht="12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</row>
    <row r="781" spans="1:29" ht="12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</row>
    <row r="782" spans="1:29" ht="12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</row>
    <row r="783" spans="1:29" ht="12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</row>
    <row r="784" spans="1:29" ht="12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</row>
    <row r="785" spans="1:29" ht="12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</row>
    <row r="786" spans="1:29" ht="12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</row>
    <row r="787" spans="1:29" ht="12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</row>
    <row r="788" spans="1:29" ht="12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</row>
    <row r="789" spans="1:29" ht="12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</row>
    <row r="790" spans="1:29" ht="12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</row>
    <row r="791" spans="1:29" ht="12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</row>
    <row r="792" spans="1:29" ht="12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</row>
    <row r="793" spans="1:29" ht="12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</row>
    <row r="794" spans="1:29" ht="12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</row>
    <row r="795" spans="1:29" ht="12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</row>
    <row r="796" spans="1:29" ht="12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</row>
    <row r="797" spans="1:29" ht="12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</row>
    <row r="798" spans="1:29" ht="12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</row>
    <row r="799" spans="1:29" ht="12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</row>
    <row r="800" spans="1:29" ht="12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</row>
    <row r="801" spans="1:29" ht="12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</row>
    <row r="802" spans="1:29" ht="12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</row>
    <row r="803" spans="1:29" ht="12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</row>
    <row r="804" spans="1:29" ht="12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</row>
    <row r="805" spans="1:29" ht="12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</row>
    <row r="806" spans="1:29" ht="12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</row>
    <row r="807" spans="1:29" ht="12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</row>
    <row r="808" spans="1:29" ht="12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</row>
    <row r="809" spans="1:29" ht="12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</row>
    <row r="810" spans="1:29" ht="12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</row>
    <row r="811" spans="1:29" ht="12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</row>
    <row r="812" spans="1:29" ht="12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</row>
    <row r="813" spans="1:29" ht="12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</row>
    <row r="814" spans="1:29" ht="12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</row>
    <row r="815" spans="1:29" ht="12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</row>
    <row r="816" spans="1:29" ht="12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</row>
    <row r="817" spans="1:29" ht="12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</row>
    <row r="818" spans="1:29" ht="12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</row>
    <row r="819" spans="1:29" ht="12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</row>
    <row r="820" spans="1:29" ht="12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</row>
    <row r="821" spans="1:29" ht="12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</row>
    <row r="822" spans="1:29" ht="12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</row>
    <row r="823" spans="1:29" ht="12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</row>
    <row r="824" spans="1:29" ht="12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</row>
    <row r="825" spans="1:29" ht="12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</row>
    <row r="826" spans="1:29" ht="12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</row>
    <row r="827" spans="1:29" ht="12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</row>
    <row r="828" spans="1:29" ht="12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</row>
    <row r="829" spans="1:29" ht="12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</row>
    <row r="830" spans="1:29" ht="12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</row>
    <row r="831" spans="1:29" ht="12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</row>
    <row r="832" spans="1:29" ht="12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</row>
    <row r="833" spans="1:29" ht="12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</row>
    <row r="834" spans="1:29" ht="12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</row>
    <row r="835" spans="1:29" ht="12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</row>
    <row r="836" spans="1:29" ht="12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</row>
    <row r="837" spans="1:29" ht="12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</row>
    <row r="838" spans="1:29" ht="12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</row>
    <row r="839" spans="1:29" ht="12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</row>
    <row r="840" spans="1:29" ht="12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</row>
    <row r="841" spans="1:29" ht="12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</row>
    <row r="842" spans="1:29" ht="12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</row>
    <row r="843" spans="1:29" ht="12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</row>
    <row r="844" spans="1:29" ht="12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</row>
    <row r="845" spans="1:29" ht="12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</row>
    <row r="846" spans="1:29" ht="12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</row>
    <row r="847" spans="1:29" ht="12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</row>
    <row r="848" spans="1:29" ht="12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</row>
    <row r="849" spans="1:29" ht="12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</row>
    <row r="850" spans="1:29" ht="12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</row>
    <row r="851" spans="1:29" ht="12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</row>
    <row r="852" spans="1:29" ht="12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</row>
    <row r="853" spans="1:29" ht="12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</row>
    <row r="854" spans="1:29" ht="12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</row>
    <row r="855" spans="1:29" ht="12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</row>
    <row r="856" spans="1:29" ht="12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</row>
    <row r="857" spans="1:29" ht="12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</row>
    <row r="858" spans="1:29" ht="12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</row>
    <row r="859" spans="1:29" ht="12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</row>
    <row r="860" spans="1:29" ht="12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</row>
    <row r="861" spans="1:29" ht="12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</row>
    <row r="862" spans="1:29" ht="12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</row>
    <row r="863" spans="1:29" ht="12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</row>
    <row r="864" spans="1:29" ht="12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</row>
    <row r="865" spans="1:29" ht="12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</row>
    <row r="866" spans="1:29" ht="12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</row>
    <row r="867" spans="1:29" ht="12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</row>
    <row r="868" spans="1:29" ht="12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</row>
    <row r="869" spans="1:29" ht="12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</row>
    <row r="870" spans="1:29" ht="12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</row>
    <row r="871" spans="1:29" ht="12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</row>
    <row r="872" spans="1:29" ht="12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</row>
    <row r="873" spans="1:29" ht="12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</row>
    <row r="874" spans="1:29" ht="12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</row>
    <row r="875" spans="1:29" ht="12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</row>
    <row r="876" spans="1:29" ht="12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</row>
    <row r="877" spans="1:29" ht="12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</row>
    <row r="878" spans="1:29" ht="12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</row>
    <row r="879" spans="1:29" ht="12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</row>
    <row r="880" spans="1:29" ht="12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</row>
    <row r="881" spans="1:29" ht="12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</row>
    <row r="882" spans="1:29" ht="12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</row>
    <row r="883" spans="1:29" ht="12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</row>
    <row r="884" spans="1:29" ht="12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</row>
    <row r="885" spans="1:29" ht="12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</row>
    <row r="886" spans="1:29" ht="12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</row>
    <row r="887" spans="1:29" ht="12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</row>
    <row r="888" spans="1:29" ht="12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</row>
    <row r="889" spans="1:29" ht="12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</row>
    <row r="890" spans="1:29" ht="12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</row>
    <row r="891" spans="1:29" ht="12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</row>
    <row r="892" spans="1:29" ht="12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</row>
    <row r="893" spans="1:29" ht="12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</row>
    <row r="894" spans="1:29" ht="12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</row>
    <row r="895" spans="1:29" ht="12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</row>
    <row r="896" spans="1:29" ht="12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</row>
    <row r="897" spans="1:29" ht="12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</row>
    <row r="898" spans="1:29" ht="12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</row>
    <row r="899" spans="1:29" ht="12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</row>
    <row r="900" spans="1:29" ht="12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</row>
    <row r="901" spans="1:29" ht="12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</row>
    <row r="902" spans="1:29" ht="12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</row>
    <row r="903" spans="1:29" ht="12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</row>
    <row r="904" spans="1:29" ht="12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</row>
    <row r="905" spans="1:29" ht="12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</row>
    <row r="906" spans="1:29" ht="12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</row>
    <row r="907" spans="1:29" ht="12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</row>
    <row r="908" spans="1:29" ht="12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</row>
    <row r="909" spans="1:29" ht="12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</row>
    <row r="910" spans="1:29" ht="12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</row>
    <row r="911" spans="1:29" ht="12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</row>
    <row r="912" spans="1:29" ht="12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</row>
    <row r="913" spans="1:29" ht="12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</row>
    <row r="914" spans="1:29" ht="12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</row>
    <row r="915" spans="1:29" ht="12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</row>
    <row r="916" spans="1:29" ht="12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</row>
    <row r="917" spans="1:29" ht="12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</row>
    <row r="918" spans="1:29" ht="12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</row>
    <row r="919" spans="1:29" ht="12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</row>
    <row r="920" spans="1:29" ht="12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</row>
    <row r="921" spans="1:29" ht="12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</row>
    <row r="922" spans="1:29" ht="12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</row>
    <row r="923" spans="1:29" ht="12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</row>
    <row r="924" spans="1:29" ht="12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</row>
    <row r="925" spans="1:29" ht="12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</row>
    <row r="926" spans="1:29" ht="12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</row>
    <row r="927" spans="1:29" ht="12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</row>
    <row r="928" spans="1:29" ht="12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</row>
    <row r="929" spans="1:29" ht="12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</row>
    <row r="930" spans="1:29" ht="12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</row>
    <row r="931" spans="1:29" ht="12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</row>
    <row r="932" spans="1:29" ht="12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</row>
    <row r="933" spans="1:29" ht="12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</row>
    <row r="934" spans="1:29" ht="12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</row>
    <row r="935" spans="1:29" ht="12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</row>
    <row r="936" spans="1:29" ht="12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</row>
    <row r="937" spans="1:29" ht="12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</row>
    <row r="938" spans="1:29" ht="12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</row>
    <row r="939" spans="1:29" ht="12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</row>
    <row r="940" spans="1:29" ht="12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</row>
    <row r="941" spans="1:29" ht="12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</row>
    <row r="942" spans="1:29" ht="12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</row>
    <row r="943" spans="1:29" ht="12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</row>
    <row r="944" spans="1:29" ht="12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</row>
    <row r="945" spans="1:29" ht="12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</row>
    <row r="946" spans="1:29" ht="12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</row>
    <row r="947" spans="1:29" ht="12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</row>
    <row r="948" spans="1:29" ht="12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</row>
    <row r="949" spans="1:29" ht="12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</row>
    <row r="950" spans="1:29" ht="12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</row>
    <row r="951" spans="1:29" ht="12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</row>
    <row r="952" spans="1:29" ht="12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</row>
    <row r="953" spans="1:29" ht="12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</row>
    <row r="954" spans="1:29" ht="12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</row>
    <row r="955" spans="1:29" ht="12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</row>
    <row r="956" spans="1:29" ht="12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</row>
    <row r="957" spans="1:29" ht="12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</row>
    <row r="958" spans="1:29" ht="12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</row>
    <row r="959" spans="1:29" ht="12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</row>
    <row r="960" spans="1:29" ht="12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</row>
    <row r="961" spans="1:29" ht="12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</row>
    <row r="962" spans="1:29" ht="12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</row>
    <row r="963" spans="1:29" ht="12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</row>
    <row r="964" spans="1:29" ht="12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</row>
    <row r="965" spans="1:29" ht="12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</row>
    <row r="966" spans="1:29" ht="12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</row>
    <row r="967" spans="1:29" ht="12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</row>
    <row r="968" spans="1:29" ht="12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</row>
    <row r="969" spans="1:29" ht="12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</row>
    <row r="970" spans="1:29" ht="12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</row>
    <row r="971" spans="1:29" ht="12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</row>
    <row r="972" spans="1:29" ht="12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</row>
    <row r="973" spans="1:29" ht="12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</row>
    <row r="974" spans="1:29" ht="12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</row>
    <row r="975" spans="1:29" ht="12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</row>
    <row r="976" spans="1:29" ht="12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</row>
    <row r="977" spans="1:29" ht="12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</row>
    <row r="978" spans="1:29" ht="12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</row>
    <row r="979" spans="1:29" ht="12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</row>
    <row r="980" spans="1:29" ht="12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</row>
    <row r="981" spans="1:29" ht="12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</row>
    <row r="982" spans="1:29" ht="12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</row>
    <row r="983" spans="1:29" ht="12.75" customHeight="1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</row>
    <row r="984" spans="1:29" ht="12.75" customHeight="1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</row>
    <row r="985" spans="1:29" ht="12.75" customHeight="1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</row>
    <row r="986" spans="1:29" ht="12.75" customHeight="1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</row>
    <row r="987" spans="1:29" ht="12.75" customHeight="1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</row>
    <row r="988" spans="1:29" ht="12.75" customHeight="1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</row>
    <row r="989" spans="1:29" ht="12.75" customHeight="1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</row>
    <row r="990" spans="1:29" ht="12.75" customHeight="1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</row>
    <row r="991" spans="1:29" ht="12.75" customHeight="1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</row>
    <row r="992" spans="1:29" ht="12.75" customHeight="1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</row>
    <row r="993" spans="1:29" ht="12.75" customHeight="1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</row>
    <row r="994" spans="1:29" ht="12.75" customHeight="1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</row>
    <row r="995" spans="1:29" ht="12.75" customHeight="1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</row>
    <row r="996" spans="1:29" ht="12.75" customHeight="1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</row>
    <row r="997" spans="1:29" ht="12.75" customHeight="1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</row>
    <row r="998" spans="1:29" ht="12.75" customHeight="1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</row>
    <row r="999" spans="1:29" ht="12.75" customHeight="1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</row>
    <row r="1000" spans="1:29" ht="12.75" customHeight="1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</row>
  </sheetData>
  <mergeCells count="16">
    <mergeCell ref="G5:N5"/>
    <mergeCell ref="G6:N6"/>
    <mergeCell ref="G4:N4"/>
    <mergeCell ref="C1:N1"/>
    <mergeCell ref="J9:M9"/>
    <mergeCell ref="E9:I11"/>
    <mergeCell ref="G7:N7"/>
    <mergeCell ref="G35:N35"/>
    <mergeCell ref="G36:N36"/>
    <mergeCell ref="C9:C11"/>
    <mergeCell ref="D9:D11"/>
    <mergeCell ref="L10:M10"/>
    <mergeCell ref="N9:N11"/>
    <mergeCell ref="J10:K10"/>
    <mergeCell ref="G28:N28"/>
    <mergeCell ref="G29:N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REF</vt:lpstr>
      <vt:lpstr>gapok</vt:lpstr>
      <vt:lpstr>PP30_2015</vt:lpstr>
      <vt:lpstr>CEK KPP</vt:lpstr>
      <vt:lpstr>Daftar</vt:lpstr>
      <vt:lpstr>PP30_2015!gaji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</dc:creator>
  <cp:keywords/>
  <dc:description/>
  <cp:lastModifiedBy>Yulia</cp:lastModifiedBy>
  <cp:revision/>
  <dcterms:created xsi:type="dcterms:W3CDTF">2018-12-26T08:01:29Z</dcterms:created>
  <dcterms:modified xsi:type="dcterms:W3CDTF">2019-02-20T04:06:57Z</dcterms:modified>
  <cp:category/>
  <cp:contentStatus/>
</cp:coreProperties>
</file>